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defaultThemeVersion="124226"/>
  <xr:revisionPtr revIDLastSave="0" documentId="13_ncr:1_{F4A547E6-C63F-4E88-9619-328ED5B493D5}" xr6:coauthVersionLast="47" xr6:coauthVersionMax="47" xr10:uidLastSave="{00000000-0000-0000-0000-000000000000}"/>
  <bookViews>
    <workbookView xWindow="-120" yWindow="-120" windowWidth="29040" windowHeight="15840" xr2:uid="{00000000-000D-0000-FFFF-FFFF00000000}"/>
  </bookViews>
  <sheets>
    <sheet name="Лист1" sheetId="1" r:id="rId1"/>
    <sheet name="Лист2" sheetId="2" r:id="rId2"/>
    <sheet name="Лист3" sheetId="3" r:id="rId3"/>
  </sheets>
  <definedNames>
    <definedName name="_xlnm.Print_Area" localSheetId="0">Лист1!$A$1:$H$125</definedName>
  </definedNames>
  <calcPr calcId="191029" refMode="R1C1"/>
</workbook>
</file>

<file path=xl/calcChain.xml><?xml version="1.0" encoding="utf-8"?>
<calcChain xmlns="http://schemas.openxmlformats.org/spreadsheetml/2006/main">
  <c r="F113" i="1" l="1"/>
  <c r="F43" i="1" l="1"/>
  <c r="F98" i="1"/>
  <c r="L48" i="1"/>
  <c r="F106" i="1"/>
  <c r="F105" i="1" s="1"/>
  <c r="F41" i="1"/>
  <c r="G103" i="1"/>
  <c r="H103" i="1"/>
  <c r="H89" i="1"/>
  <c r="G89" i="1"/>
  <c r="F111" i="1"/>
  <c r="F110" i="1" s="1"/>
  <c r="F108" i="1"/>
  <c r="F23" i="1"/>
  <c r="F104" i="1" l="1"/>
  <c r="F103" i="1" s="1"/>
  <c r="G80" i="1"/>
  <c r="G79" i="1" s="1"/>
  <c r="H80" i="1"/>
  <c r="H79" i="1" s="1"/>
  <c r="G100" i="1"/>
  <c r="H100" i="1"/>
  <c r="F100" i="1"/>
  <c r="G98" i="1"/>
  <c r="H98" i="1"/>
  <c r="G96" i="1"/>
  <c r="H96" i="1"/>
  <c r="F96" i="1"/>
  <c r="G94" i="1"/>
  <c r="H94" i="1"/>
  <c r="G92" i="1"/>
  <c r="H92" i="1"/>
  <c r="F94" i="1"/>
  <c r="F92" i="1"/>
  <c r="G90" i="1"/>
  <c r="H90" i="1"/>
  <c r="F90" i="1"/>
  <c r="F80" i="1"/>
  <c r="G84" i="1"/>
  <c r="H84" i="1"/>
  <c r="F84" i="1"/>
  <c r="G54" i="1"/>
  <c r="H54" i="1"/>
  <c r="F54" i="1"/>
  <c r="G43" i="1"/>
  <c r="H43" i="1"/>
  <c r="F31" i="1"/>
  <c r="G19" i="1"/>
  <c r="G18" i="1" s="1"/>
  <c r="G17" i="1" s="1"/>
  <c r="G16" i="1" s="1"/>
  <c r="G15" i="1" s="1"/>
  <c r="H19" i="1"/>
  <c r="H18" i="1" s="1"/>
  <c r="H17" i="1" s="1"/>
  <c r="H16" i="1" s="1"/>
  <c r="H15" i="1" s="1"/>
  <c r="F19" i="1"/>
  <c r="F18" i="1" s="1"/>
  <c r="F17" i="1" s="1"/>
  <c r="F16" i="1" s="1"/>
  <c r="F15" i="1" s="1"/>
  <c r="G23" i="1" l="1"/>
  <c r="H23" i="1"/>
  <c r="H124" i="1"/>
  <c r="H123" i="1" s="1"/>
  <c r="H122" i="1" s="1"/>
  <c r="G124" i="1"/>
  <c r="G123" i="1" s="1"/>
  <c r="G122" i="1" s="1"/>
  <c r="F124" i="1"/>
  <c r="F123" i="1" s="1"/>
  <c r="F122" i="1" s="1"/>
  <c r="F121" i="1" s="1"/>
  <c r="H121" i="1" l="1"/>
  <c r="G121" i="1"/>
  <c r="H88" i="1"/>
  <c r="H87" i="1" s="1"/>
  <c r="G88" i="1"/>
  <c r="G87" i="1" s="1"/>
  <c r="F88" i="1"/>
  <c r="F87" i="1" s="1"/>
  <c r="F82" i="1" l="1"/>
  <c r="F81" i="1" s="1"/>
  <c r="G82" i="1"/>
  <c r="G81" i="1" s="1"/>
  <c r="H82" i="1"/>
  <c r="H81" i="1" s="1"/>
  <c r="H48" i="1"/>
  <c r="H47" i="1" s="1"/>
  <c r="H46" i="1" s="1"/>
  <c r="G48" i="1"/>
  <c r="G47" i="1" s="1"/>
  <c r="G46" i="1" s="1"/>
  <c r="F48" i="1"/>
  <c r="F47" i="1" s="1"/>
  <c r="F46" i="1" s="1"/>
  <c r="F79" i="1" l="1"/>
  <c r="H119" i="1" l="1"/>
  <c r="H118" i="1" s="1"/>
  <c r="H117" i="1" s="1"/>
  <c r="G119" i="1"/>
  <c r="G118" i="1" s="1"/>
  <c r="G117" i="1" s="1"/>
  <c r="F119" i="1"/>
  <c r="F118" i="1" s="1"/>
  <c r="F117" i="1" s="1"/>
  <c r="H75" i="1"/>
  <c r="H74" i="1" s="1"/>
  <c r="H73" i="1" s="1"/>
  <c r="H72" i="1" s="1"/>
  <c r="H71" i="1" s="1"/>
  <c r="H70" i="1" s="1"/>
  <c r="G75" i="1"/>
  <c r="G74" i="1" s="1"/>
  <c r="G73" i="1" s="1"/>
  <c r="G72" i="1" s="1"/>
  <c r="G71" i="1" s="1"/>
  <c r="G70" i="1" s="1"/>
  <c r="F75" i="1"/>
  <c r="F74" i="1" s="1"/>
  <c r="F73" i="1" s="1"/>
  <c r="F72" i="1" s="1"/>
  <c r="F71" i="1" s="1"/>
  <c r="F70" i="1" s="1"/>
  <c r="H68" i="1"/>
  <c r="H67" i="1" s="1"/>
  <c r="H66" i="1" s="1"/>
  <c r="H65" i="1" s="1"/>
  <c r="H64" i="1" s="1"/>
  <c r="G68" i="1"/>
  <c r="G67" i="1" s="1"/>
  <c r="G66" i="1" s="1"/>
  <c r="G65" i="1" s="1"/>
  <c r="G64" i="1" s="1"/>
  <c r="F68" i="1"/>
  <c r="F67" i="1" s="1"/>
  <c r="F66" i="1" s="1"/>
  <c r="F65" i="1" s="1"/>
  <c r="F64" i="1" s="1"/>
  <c r="H62" i="1"/>
  <c r="H61" i="1" s="1"/>
  <c r="H60" i="1" s="1"/>
  <c r="H59" i="1" s="1"/>
  <c r="H58" i="1" s="1"/>
  <c r="G62" i="1"/>
  <c r="G61" i="1" s="1"/>
  <c r="G60" i="1" s="1"/>
  <c r="G59" i="1" s="1"/>
  <c r="G58" i="1" s="1"/>
  <c r="F62" i="1"/>
  <c r="F61" i="1" s="1"/>
  <c r="F60" i="1" s="1"/>
  <c r="F59" i="1" s="1"/>
  <c r="F58" i="1" s="1"/>
  <c r="H53" i="1"/>
  <c r="H52" i="1" s="1"/>
  <c r="H51" i="1" s="1"/>
  <c r="H50" i="1" s="1"/>
  <c r="G53" i="1"/>
  <c r="G52" i="1" s="1"/>
  <c r="G51" i="1" s="1"/>
  <c r="G50" i="1" s="1"/>
  <c r="F53" i="1"/>
  <c r="F52" i="1" s="1"/>
  <c r="F51" i="1" s="1"/>
  <c r="F50" i="1" s="1"/>
  <c r="H42" i="1"/>
  <c r="H41" i="1" s="1"/>
  <c r="G42" i="1"/>
  <c r="G41" i="1" s="1"/>
  <c r="F42" i="1"/>
  <c r="H33" i="1"/>
  <c r="G33" i="1"/>
  <c r="F33" i="1"/>
  <c r="H39" i="1"/>
  <c r="H38" i="1" s="1"/>
  <c r="H37" i="1" s="1"/>
  <c r="H36" i="1" s="1"/>
  <c r="G39" i="1"/>
  <c r="G38" i="1" s="1"/>
  <c r="G37" i="1" s="1"/>
  <c r="G36" i="1" s="1"/>
  <c r="F39" i="1"/>
  <c r="F38" i="1" s="1"/>
  <c r="F37" i="1" s="1"/>
  <c r="F36" i="1" s="1"/>
  <c r="H27" i="1"/>
  <c r="G27" i="1"/>
  <c r="H29" i="1"/>
  <c r="G29" i="1"/>
  <c r="H31" i="1"/>
  <c r="G31" i="1"/>
  <c r="F27" i="1"/>
  <c r="F29" i="1"/>
  <c r="H13" i="1"/>
  <c r="H12" i="1" s="1"/>
  <c r="H11" i="1" s="1"/>
  <c r="H10" i="1" s="1"/>
  <c r="G13" i="1"/>
  <c r="G12" i="1" s="1"/>
  <c r="G11" i="1" s="1"/>
  <c r="G10" i="1" s="1"/>
  <c r="F13" i="1"/>
  <c r="F12" i="1" s="1"/>
  <c r="F11" i="1" s="1"/>
  <c r="F10" i="1" s="1"/>
  <c r="F22" i="1" l="1"/>
  <c r="F21" i="1" s="1"/>
  <c r="F102" i="1"/>
  <c r="G35" i="1"/>
  <c r="F35" i="1"/>
  <c r="H116" i="1"/>
  <c r="H115" i="1" s="1"/>
  <c r="G116" i="1"/>
  <c r="G115" i="1" s="1"/>
  <c r="H102" i="1"/>
  <c r="G22" i="1"/>
  <c r="G21" i="1" s="1"/>
  <c r="H35" i="1"/>
  <c r="G86" i="1"/>
  <c r="G78" i="1" s="1"/>
  <c r="G77" i="1" s="1"/>
  <c r="F116" i="1"/>
  <c r="F115" i="1" s="1"/>
  <c r="F86" i="1"/>
  <c r="F78" i="1" s="1"/>
  <c r="H57" i="1"/>
  <c r="H22" i="1"/>
  <c r="H21" i="1" s="1"/>
  <c r="H86" i="1"/>
  <c r="H78" i="1" s="1"/>
  <c r="H77" i="1" s="1"/>
  <c r="G57" i="1"/>
  <c r="F57" i="1"/>
  <c r="H9" i="1" l="1"/>
  <c r="H8" i="1" s="1"/>
  <c r="G9" i="1"/>
  <c r="F9" i="1"/>
  <c r="G102" i="1"/>
  <c r="F77" i="1"/>
  <c r="G8" i="1" l="1"/>
  <c r="F8" i="1"/>
</calcChain>
</file>

<file path=xl/sharedStrings.xml><?xml version="1.0" encoding="utf-8"?>
<sst xmlns="http://schemas.openxmlformats.org/spreadsheetml/2006/main" count="492" uniqueCount="178">
  <si>
    <t>(рублей)</t>
  </si>
  <si>
    <t>Наименование</t>
  </si>
  <si>
    <t>Рз</t>
  </si>
  <si>
    <t>ПР</t>
  </si>
  <si>
    <t>ЦСР</t>
  </si>
  <si>
    <t>ВР</t>
  </si>
  <si>
    <t>Итого расходы на 2024 год</t>
  </si>
  <si>
    <t>ВСЕГО РАСХОДОВ</t>
  </si>
  <si>
    <t>Общегосударственные вопросы</t>
  </si>
  <si>
    <t>01</t>
  </si>
  <si>
    <t>00</t>
  </si>
  <si>
    <t>02</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</si>
  <si>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</si>
  <si>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</si>
  <si>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</si>
  <si>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</si>
  <si>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</si>
  <si>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</si>
  <si>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</si>
  <si>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</si>
  <si>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04</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</si>
  <si>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</si>
  <si>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</si>
  <si>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</si>
  <si>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</si>
  <si>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</si>
  <si>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</si>
  <si>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</si>
  <si>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</si>
  <si>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</si>
  <si>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</si>
  <si>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</si>
  <si>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Иные межбюджетные трансферты</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</si>
  <si>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</si>
  <si>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</si>
  <si>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Основное мероприятие "Мероприятия, направленные на развитие муниципальной службы"</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</si>
  <si>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</si>
  <si>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</si>
  <si>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</si>
  <si>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13</t>
  </si>
  <si>
    <t>Другие общегосударственные вопросы</t>
  </si>
  <si>
    <t>12 0 00 00000</t>
  </si>
  <si>
    <t>12 2 00 00000</t>
  </si>
  <si>
    <t>12 2 01 00000</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</si>
  <si>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</si>
  <si>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</si>
  <si>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</si>
  <si>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</si>
  <si>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</si>
  <si>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</si>
  <si>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</si>
  <si>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</si>
  <si>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</si>
  <si>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Национальная оборона</t>
  </si>
  <si>
    <t>Мобилизационная и вневойсковая подотовка</t>
  </si>
  <si>
    <t>03</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</si>
  <si>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</si>
  <si>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</si>
  <si>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</si>
  <si>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</si>
  <si>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</si>
  <si>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</si>
  <si>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Национальная безопасность и правоохранительная деятельность</t>
  </si>
  <si>
    <t>09</t>
  </si>
  <si>
    <t>13 0 00 00000</t>
  </si>
  <si>
    <t>13 2 00 00000</t>
  </si>
  <si>
    <t>13 2 01 00000</t>
  </si>
  <si>
    <t>13 2 01 С1460</t>
  </si>
  <si>
    <t>Гражданская оборона</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</si>
  <si>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</si>
  <si>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</si>
  <si>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10</t>
  </si>
  <si>
    <t>Защита населения и территорий от чрезвычайных ситуаций природного и техноенного характера, пожарная безопасность</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</si>
  <si>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</si>
  <si>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</si>
  <si>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</si>
  <si>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</si>
  <si>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</si>
  <si>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Национальная экономика</t>
  </si>
  <si>
    <t>Другие вопросы в области национальной экономики</t>
  </si>
  <si>
    <t>12</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</si>
  <si>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</si>
  <si>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</si>
  <si>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</si>
  <si>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</si>
  <si>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</si>
  <si>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05</t>
  </si>
  <si>
    <t>Жилищно-коммунальное хозяйство</t>
  </si>
  <si>
    <t>Благоустройство</t>
  </si>
  <si>
    <t>08</t>
  </si>
  <si>
    <t>Культура, кинематография</t>
  </si>
  <si>
    <t>Культура</t>
  </si>
  <si>
    <t>300</t>
  </si>
  <si>
    <t>Социальная политика</t>
  </si>
  <si>
    <t>Пенсионное обеспечение</t>
  </si>
  <si>
    <t>Социальное обеспечение и иные выплаты населению</t>
  </si>
  <si>
    <t>Выплата пенсий за выслугу лет и доплат к пенсии муниципальным служащим</t>
  </si>
  <si>
    <t>Приложение № 3</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</si>
  <si>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</si>
  <si>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</si>
  <si>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Муниципальная программа «Профилактика преступлений и иных  правонарушений на территории Старолещинского сельсовета   на 2021-2025 годы»</t>
  </si>
  <si>
    <t>77 2 00 С1439</t>
  </si>
  <si>
    <t>Реализация мероприятий по распространению официальной информации</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</si>
  <si>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</si>
  <si>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Мероприятия по благоустройству</t>
  </si>
  <si>
    <t>77 2 00 С1433</t>
  </si>
  <si>
    <t>Непрограммная деятельность органов местного самоуправления</t>
  </si>
  <si>
    <t>77 2 00 С1445</t>
  </si>
  <si>
    <t>Охрана семьи и детства</t>
  </si>
  <si>
    <t>Обеспечение наборами для новорожденных детей необходимыми предметами</t>
  </si>
  <si>
    <t>77 2 00 С2240</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</si>
  <si>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t>
  </si>
  <si>
    <t xml:space="preserve">Подпрограмма «Содействие развитию субъектов малого и среднего предпринимательства» </t>
  </si>
  <si>
    <t>Итого расходы на 2025 год</t>
  </si>
  <si>
    <t>Муниципальная программа "Развитие муниципальной службы Ивановского сельсовета Солнцевского района Курской области»</t>
  </si>
  <si>
    <t>Подпрограмма «Реализация мероприятий, направленных на развитие муниципальной службы  в муниципальном образовании Ивановского сельсовета Солнцевского района Курской области»</t>
  </si>
  <si>
    <t xml:space="preserve">Закупка товаров, работ и услуг для обеспечения государственных </t>
  </si>
  <si>
    <t>21 0 00 00000</t>
  </si>
  <si>
    <t>21 1 00 00000</t>
  </si>
  <si>
    <t>21 1 01 00000</t>
  </si>
  <si>
    <t>21 1 01С1437</t>
  </si>
  <si>
    <t>79 1 00 П1487</t>
  </si>
  <si>
    <t>07 3 01 С1433</t>
  </si>
  <si>
    <t>Расходы связанные с реализацией программы " комплексное  развитие сельских территорий на территории   Ивановского сельсовета Солнцевского района курской области</t>
  </si>
  <si>
    <t>Основное мероприятие "Благоустройство сельских территорий Ивановского сельсовета Солнцевского района Курской области</t>
  </si>
  <si>
    <t>Программа "комплексное  развитие сельских территорий на 2020-2025 годы на территории   Ивановского сельсовета Солнцевского района курской области</t>
  </si>
  <si>
    <t>Муниципальная программа «Энергосбережение и повышение энергетической эффективности в Ивановском сельсовете Солнцевского районе Курской области»</t>
  </si>
  <si>
    <t>0 73 01 00000</t>
  </si>
  <si>
    <t>0 73 00 00000</t>
  </si>
  <si>
    <t>0 70 00 00000</t>
  </si>
  <si>
    <t>07 3 01 С1434</t>
  </si>
  <si>
    <t>Реализация проекта «Народный бюджет» в Курской области организация уличного освещения с применением автономной системы освещения кладбища д.Конарево</t>
  </si>
  <si>
    <t xml:space="preserve">Закупка товаров, работ и услуг для обеспечения государственных (муниципальных) нужд </t>
  </si>
  <si>
    <t>Реализация проекта «Народный бюджет» в Курской области организация уличного освещения с применением автономной системы освещения кладбища д.Халино</t>
  </si>
  <si>
    <t>Реализация проекта «Народный бюджет» в Курской области организация уличного освещения с применением автономной системы освещения кладбища д.Максимово</t>
  </si>
  <si>
    <t>Закупка товаров, работ и услуг для обеспечения государственных  (муниципальных) нужд</t>
  </si>
  <si>
    <t>Реализация проекта «Народный бюджет» в Курской области организация уличного освещения с применением автономной системы освещения кладбища  д.Халино</t>
  </si>
  <si>
    <t>Реализация проекта «Народный бюджет» в Курской области организация уличного освещения с применением автономной системы освещения кладбища  д.Максимово</t>
  </si>
  <si>
    <t>77 2 00 14008</t>
  </si>
  <si>
    <t>77 2 00 14009</t>
  </si>
  <si>
    <t>77 2 00 14010</t>
  </si>
  <si>
    <t>77 2 00 S4008</t>
  </si>
  <si>
    <t>77 2 00 S4009</t>
  </si>
  <si>
    <t>77 2 00 S4010</t>
  </si>
  <si>
    <t>Реализация мероприятий проекта «Народный бюджет»</t>
  </si>
  <si>
    <t xml:space="preserve">Реализация мероприятий проекта «Народный бюджет» капитальный ремонт фасада здания дома культуры </t>
  </si>
  <si>
    <t>Закупка товаров, работ и услуг для обеспечения государственных ( муниципальных) нужд</t>
  </si>
  <si>
    <t>Реализация мероприятий проекта «Народный бюджет» капитальный ремонт фасада здания дома культуры</t>
  </si>
  <si>
    <t>01 101 14011</t>
  </si>
  <si>
    <t>01 101 S4011</t>
  </si>
  <si>
    <t>Обеспечение деятельности Администрации Ивановского сельсовета Солнцевского района Курской области</t>
  </si>
  <si>
    <t xml:space="preserve">Подпрограмма «Обеспечение правопорядка на территории муниципального образования "Ивановский сельсовет" Солнцевского района Курской области" </t>
  </si>
  <si>
    <t>Основное мероприятие "Обеспечение  общественной и личной безопасности  граждан на территории муниципального образования "Ивановский сельсовет" Солнцевского района Курской области"</t>
  </si>
  <si>
    <t>Реализация мероприятий направленных на обеспечение правопорядка муниципального образования на территории муниципального образования "Ивановский сельсовет" Солнцевского района Курской области</t>
  </si>
  <si>
    <t xml:space="preserve">Подпрограмма  «Снижение рисков и смягчение последствий чрезвычайных ситуаций природного и техногенного характера в муниципальном образовании "Ивановский сельсовет" Солнцевского района Курской области»  </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</si>
  <si>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 в  в муниципальном образовании "Ивановский сельсовет" Солнцевского района Курской области»</t>
  </si>
  <si>
    <t>Муниципальная программа «Развитие субъектов малого и среднего предпринимательства в Ивановском сельсовете»</t>
  </si>
  <si>
    <t>Обеспечение условий для развития  субъектов малого и среднего предпринимательства на территории Ивановского сельсовета Солнцевского района Курской области</t>
  </si>
  <si>
    <t xml:space="preserve">Муниципальная программа "комплексное  развитие сельских территорий  на территории   Ивановского сельсовета Солнцевского района курской области </t>
  </si>
  <si>
    <t>Муниципальная программа «Развитие культуры в муниципальном образовании «Ивановский сельсовет» Солнцевского района Курской области»</t>
  </si>
  <si>
    <t>01 0 00 00000</t>
  </si>
  <si>
    <t>01 1 00 00000</t>
  </si>
  <si>
    <t>Основное мероприятие «Организация культурно-досуговой деятельности»</t>
  </si>
  <si>
    <t>01 1 01 00000</t>
  </si>
  <si>
    <t>01 1 01 С1401</t>
  </si>
  <si>
    <t>260000 -налоги</t>
  </si>
  <si>
    <t>Иные бюджентные ассигнования</t>
  </si>
  <si>
    <t xml:space="preserve">Подпрограмма "Искусство" Муниципальная программа «Развитие культуры в муниципальном образовании «Ивановский сельсовет» Солнцевского района Курской </t>
  </si>
  <si>
    <t>2576481,03 резерв</t>
  </si>
  <si>
    <t>добавить 200 руб.</t>
  </si>
  <si>
    <t>добавить  200 руб.</t>
  </si>
  <si>
    <t>77840 дк</t>
  </si>
  <si>
    <t>50770 пенсии</t>
  </si>
  <si>
    <t>01 1 01 С4011</t>
  </si>
  <si>
    <t>Осуществление строительного контроля по реализации проекта "Народный бюджет" "Капитальный ремонт фасада здания дома культуры"</t>
  </si>
  <si>
    <t>Итого расходы за 2023 год</t>
  </si>
  <si>
    <t xml:space="preserve">Распределение бюджетных ассигнований по разделам, подразделам, целевым статьям (муниципальным программам муниципального образования "Ивановский сельсовет" Солнцевского района Курской области и непрограммным направлениям деятельности), группам видов расходов  классификации расходов бюджета  за 2023 год </t>
  </si>
  <si>
    <r>
      <t xml:space="preserve">к проекту  Решения Собрания депутатов Ивановского сельсовета Солнцевского района  Курской области </t>
    </r>
    <r>
      <rPr>
        <sz val="12"/>
        <color rgb="FFFF0000"/>
        <rFont val="Times New Roman"/>
        <family val="1"/>
        <charset val="204"/>
      </rPr>
      <t xml:space="preserve"> </t>
    </r>
    <r>
      <rPr>
        <sz val="12"/>
        <rFont val="Times New Roman"/>
        <family val="1"/>
        <charset val="204"/>
      </rPr>
      <t>от 22.12.2023      №61/8</t>
    </r>
    <r>
      <rPr>
        <sz val="12"/>
        <color rgb="FFFF0000"/>
        <rFont val="Times New Roman"/>
        <family val="1"/>
        <charset val="204"/>
      </rPr>
      <t xml:space="preserve">    </t>
    </r>
    <r>
      <rPr>
        <sz val="12"/>
        <color theme="1"/>
        <rFont val="Times New Roman"/>
        <family val="1"/>
        <charset val="204"/>
      </rPr>
      <t xml:space="preserve">"Об утверждении годового отчета об исполнении бюджета муниципального образования "Ивановский сельсовет" Солнцевского района Курской области за 2023 год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</si>
</sst>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_-* #,##0.00_р_._-;\-* #,##0.00_р_._-;_-* &quot;-&quot;??_р_._-;_-@_-"/>
  </numFmts>
  <fonts count="16" x14ac:knownFonts="1">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0"/>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sz val="11"/>
      <color rgb="FF000000"/>
      <name val="Times New Roman"/>
      <family val="1"/>
      <charset val="204"/>
    </font>
    <font>
      <b/>
      <sz val="11"/>
      <color theme="1"/>
      <name val="Times New Roman"/>
      <family val="1"/>
      <charset val="204"/>
    </font>
    <font>
      <b/>
      <i/>
      <sz val="11"/>
      <name val="Times New Roman"/>
      <family val="1"/>
      <charset val="204"/>
    </font>
    <font>
      <i/>
      <sz val="11"/>
      <name val="Times New Roman"/>
      <family val="1"/>
      <charset val="204"/>
    </font>
    <font>
      <sz val="12"/>
      <color rgb="FFFF0000"/>
      <name val="Times New Roman"/>
      <family val="1"/>
      <charset val="204"/>
    </font>
    <font>
      <sz val="11"/>
      <color theme="1"/>
      <name val="Calibri"/>
      <family val="2"/>
      <charset val="204"/>
      <scheme val="minor"/>
    </font>
    <font>
      <sz val="12"/>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165" fontId="14" fillId="0" borderId="0" applyFont="0" applyFill="0" applyBorder="0" applyAlignment="0" applyProtection="0"/>
  </cellStyleXfs>
  <cellXfs count="74">
    <xf numFmtId="0" fontId="0" fillId="0" borderId="0" xfId="0"/>
    <xf numFmtId="0" fontId="1" fillId="2" borderId="0" xfId="0" applyFont="1" applyFill="1" applyAlignment="1">
      <alignment wrapText="1"/>
    </xf>
    <xf numFmtId="0" fontId="1" fillId="2" borderId="0" xfId="0" applyFont="1" applyFill="1"/>
    <xf numFmtId="0" fontId="1" fillId="2" borderId="0" xfId="0" applyFont="1" applyFill="1" applyAlignment="1">
      <alignment horizontal="right"/>
    </xf>
    <xf numFmtId="3" fontId="2" fillId="2" borderId="0" xfId="0" applyNumberFormat="1"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top" wrapText="1"/>
    </xf>
    <xf numFmtId="49" fontId="4" fillId="0" borderId="1" xfId="0" applyNumberFormat="1" applyFont="1" applyBorder="1"/>
    <xf numFmtId="49" fontId="7" fillId="0" borderId="1" xfId="0" applyNumberFormat="1" applyFont="1" applyBorder="1"/>
    <xf numFmtId="0" fontId="8" fillId="0" borderId="0" xfId="0" applyFont="1"/>
    <xf numFmtId="0" fontId="3" fillId="0" borderId="0" xfId="0" applyFont="1"/>
    <xf numFmtId="164" fontId="7" fillId="3" borderId="3" xfId="0" applyNumberFormat="1" applyFont="1" applyFill="1" applyBorder="1"/>
    <xf numFmtId="164" fontId="4" fillId="3" borderId="3" xfId="0" applyNumberFormat="1" applyFont="1" applyFill="1" applyBorder="1"/>
    <xf numFmtId="164" fontId="3" fillId="3" borderId="3" xfId="0" applyNumberFormat="1" applyFont="1" applyFill="1" applyBorder="1"/>
    <xf numFmtId="164" fontId="6" fillId="3" borderId="3" xfId="0" applyNumberFormat="1" applyFont="1" applyFill="1" applyBorder="1"/>
    <xf numFmtId="164" fontId="5" fillId="3" borderId="3" xfId="0" applyNumberFormat="1" applyFont="1" applyFill="1" applyBorder="1"/>
    <xf numFmtId="49" fontId="3" fillId="3" borderId="1" xfId="0" applyNumberFormat="1" applyFont="1" applyFill="1" applyBorder="1"/>
    <xf numFmtId="49" fontId="4" fillId="3" borderId="1" xfId="0" applyNumberFormat="1" applyFont="1" applyFill="1" applyBorder="1"/>
    <xf numFmtId="164" fontId="3" fillId="3" borderId="1" xfId="0" applyNumberFormat="1" applyFont="1" applyFill="1" applyBorder="1"/>
    <xf numFmtId="49" fontId="6" fillId="3" borderId="1" xfId="0" applyNumberFormat="1" applyFont="1" applyFill="1" applyBorder="1"/>
    <xf numFmtId="49" fontId="5" fillId="3" borderId="1" xfId="0" applyNumberFormat="1" applyFont="1" applyFill="1" applyBorder="1"/>
    <xf numFmtId="164" fontId="3" fillId="0" borderId="1" xfId="0" applyNumberFormat="1" applyFont="1" applyBorder="1"/>
    <xf numFmtId="49" fontId="3" fillId="3" borderId="6" xfId="0" applyNumberFormat="1" applyFont="1" applyFill="1" applyBorder="1"/>
    <xf numFmtId="164" fontId="3" fillId="3" borderId="7" xfId="0" applyNumberFormat="1" applyFont="1" applyFill="1" applyBorder="1"/>
    <xf numFmtId="49" fontId="4" fillId="3" borderId="9" xfId="0" applyNumberFormat="1" applyFont="1" applyFill="1" applyBorder="1"/>
    <xf numFmtId="164" fontId="4" fillId="3" borderId="10" xfId="0" applyNumberFormat="1" applyFont="1" applyFill="1" applyBorder="1"/>
    <xf numFmtId="0" fontId="3" fillId="0" borderId="1" xfId="0" applyFont="1" applyBorder="1" applyAlignment="1">
      <alignment horizontal="left" vertical="center" wrapText="1"/>
    </xf>
    <xf numFmtId="3"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164" fontId="0" fillId="0" borderId="0" xfId="0" applyNumberFormat="1"/>
    <xf numFmtId="0" fontId="2" fillId="0" borderId="2" xfId="0" applyFont="1" applyBorder="1" applyAlignment="1">
      <alignment vertical="top"/>
    </xf>
    <xf numFmtId="0" fontId="2" fillId="0" borderId="2" xfId="0" applyFont="1" applyBorder="1" applyAlignment="1">
      <alignment vertical="top" wrapText="1"/>
    </xf>
    <xf numFmtId="0" fontId="2" fillId="3" borderId="2" xfId="0" applyFont="1" applyFill="1" applyBorder="1" applyAlignment="1">
      <alignment vertical="top" wrapText="1"/>
    </xf>
    <xf numFmtId="0" fontId="1" fillId="3" borderId="2" xfId="0" applyFont="1" applyFill="1" applyBorder="1" applyAlignment="1">
      <alignment vertical="top" wrapText="1"/>
    </xf>
    <xf numFmtId="0" fontId="2" fillId="3" borderId="1" xfId="0" applyFont="1" applyFill="1" applyBorder="1" applyAlignment="1">
      <alignment vertical="top" wrapText="1"/>
    </xf>
    <xf numFmtId="0" fontId="10" fillId="0" borderId="1" xfId="0" applyFont="1" applyBorder="1" applyAlignment="1">
      <alignment horizontal="left" vertical="center" wrapText="1"/>
    </xf>
    <xf numFmtId="0" fontId="8" fillId="0" borderId="1" xfId="0" applyFont="1" applyBorder="1" applyAlignment="1">
      <alignment horizontal="left" vertical="center" wrapText="1"/>
    </xf>
    <xf numFmtId="0" fontId="8" fillId="0" borderId="1" xfId="0" applyFont="1" applyBorder="1" applyAlignment="1">
      <alignment wrapText="1"/>
    </xf>
    <xf numFmtId="0" fontId="8" fillId="3" borderId="2" xfId="0" applyFont="1" applyFill="1" applyBorder="1" applyAlignment="1">
      <alignment vertical="top" wrapText="1"/>
    </xf>
    <xf numFmtId="0" fontId="11" fillId="3" borderId="2" xfId="0" applyFont="1" applyFill="1" applyBorder="1" applyAlignment="1">
      <alignment vertical="top" wrapText="1"/>
    </xf>
    <xf numFmtId="0" fontId="1" fillId="3" borderId="2" xfId="0" applyFont="1" applyFill="1" applyBorder="1" applyAlignment="1">
      <alignment vertical="center" wrapText="1"/>
    </xf>
    <xf numFmtId="0" fontId="8" fillId="0" borderId="4" xfId="0" applyFont="1" applyBorder="1" applyAlignment="1">
      <alignment horizontal="left" vertical="center" wrapText="1"/>
    </xf>
    <xf numFmtId="0" fontId="12" fillId="3" borderId="2" xfId="0" applyFont="1" applyFill="1" applyBorder="1" applyAlignment="1">
      <alignment vertical="top" wrapText="1"/>
    </xf>
    <xf numFmtId="0" fontId="1" fillId="3" borderId="5" xfId="0" applyFont="1" applyFill="1" applyBorder="1" applyAlignment="1">
      <alignment vertical="top" wrapText="1"/>
    </xf>
    <xf numFmtId="0" fontId="2" fillId="3" borderId="8" xfId="0" applyFont="1" applyFill="1" applyBorder="1" applyAlignment="1">
      <alignment vertical="top" wrapText="1"/>
    </xf>
    <xf numFmtId="0" fontId="8" fillId="0" borderId="1" xfId="0" applyFont="1" applyBorder="1" applyAlignment="1">
      <alignment vertical="center" wrapText="1"/>
    </xf>
    <xf numFmtId="49" fontId="3" fillId="3" borderId="3" xfId="0" applyNumberFormat="1" applyFont="1" applyFill="1" applyBorder="1"/>
    <xf numFmtId="49" fontId="4" fillId="3" borderId="3" xfId="0" applyNumberFormat="1" applyFont="1" applyFill="1" applyBorder="1"/>
    <xf numFmtId="0" fontId="1" fillId="3" borderId="1" xfId="0" applyFont="1" applyFill="1" applyBorder="1" applyAlignment="1">
      <alignment vertical="top" wrapText="1"/>
    </xf>
    <xf numFmtId="0" fontId="8" fillId="0" borderId="0" xfId="0" applyFont="1" applyAlignment="1">
      <alignment wrapText="1"/>
    </xf>
    <xf numFmtId="49" fontId="3" fillId="3" borderId="9" xfId="0" applyNumberFormat="1" applyFont="1" applyFill="1" applyBorder="1"/>
    <xf numFmtId="0" fontId="3" fillId="0" borderId="9" xfId="0" applyFont="1" applyBorder="1" applyAlignment="1">
      <alignment horizontal="left" vertical="center" wrapText="1"/>
    </xf>
    <xf numFmtId="0" fontId="11" fillId="3" borderId="1" xfId="0" applyFont="1" applyFill="1" applyBorder="1" applyAlignment="1">
      <alignment vertical="top" wrapText="1"/>
    </xf>
    <xf numFmtId="0" fontId="9" fillId="0" borderId="1" xfId="0" applyFont="1" applyBorder="1" applyAlignment="1">
      <alignment vertical="center" wrapText="1"/>
    </xf>
    <xf numFmtId="0" fontId="9" fillId="0" borderId="1" xfId="0" applyFont="1" applyBorder="1" applyAlignment="1">
      <alignment horizontal="center" vertical="center" wrapText="1"/>
    </xf>
    <xf numFmtId="165" fontId="3" fillId="0" borderId="3" xfId="1" applyFont="1" applyBorder="1" applyAlignment="1">
      <alignment horizontal="center" vertical="center" wrapText="1"/>
    </xf>
    <xf numFmtId="165" fontId="3" fillId="0" borderId="1" xfId="1" applyFont="1" applyBorder="1" applyAlignment="1">
      <alignment horizontal="center" vertical="center" wrapText="1"/>
    </xf>
    <xf numFmtId="2" fontId="0" fillId="0" borderId="0" xfId="0" applyNumberFormat="1"/>
    <xf numFmtId="164" fontId="3" fillId="3" borderId="11" xfId="0" applyNumberFormat="1" applyFont="1" applyFill="1" applyBorder="1"/>
    <xf numFmtId="0" fontId="8" fillId="0" borderId="8" xfId="0" applyFont="1" applyBorder="1" applyAlignment="1">
      <alignment horizontal="left" vertical="center" wrapText="1"/>
    </xf>
    <xf numFmtId="165" fontId="3" fillId="0" borderId="10" xfId="1" applyFont="1" applyBorder="1" applyAlignment="1">
      <alignment horizontal="center" vertical="center" wrapText="1"/>
    </xf>
    <xf numFmtId="0" fontId="3" fillId="0" borderId="10" xfId="0" applyFont="1" applyBorder="1" applyAlignment="1">
      <alignment horizontal="center" vertical="center" wrapText="1"/>
    </xf>
    <xf numFmtId="49" fontId="3" fillId="3" borderId="1" xfId="0" applyNumberFormat="1" applyFont="1" applyFill="1" applyBorder="1" applyAlignment="1">
      <alignment vertical="center"/>
    </xf>
    <xf numFmtId="4" fontId="3" fillId="0" borderId="1" xfId="0" applyNumberFormat="1" applyFont="1" applyBorder="1" applyAlignment="1">
      <alignment horizontal="center" vertical="center" wrapText="1"/>
    </xf>
    <xf numFmtId="164" fontId="3" fillId="4" borderId="3" xfId="0" applyNumberFormat="1" applyFont="1" applyFill="1" applyBorder="1"/>
    <xf numFmtId="164" fontId="3" fillId="4" borderId="7" xfId="0" applyNumberFormat="1" applyFont="1" applyFill="1" applyBorder="1"/>
    <xf numFmtId="4" fontId="3" fillId="4" borderId="1" xfId="0" applyNumberFormat="1" applyFont="1" applyFill="1" applyBorder="1" applyAlignment="1">
      <alignment horizontal="center" vertical="center" wrapText="1"/>
    </xf>
    <xf numFmtId="165" fontId="3" fillId="4" borderId="3" xfId="1" applyFont="1" applyFill="1" applyBorder="1" applyAlignment="1">
      <alignment horizontal="center" vertical="center" wrapText="1"/>
    </xf>
    <xf numFmtId="165" fontId="3" fillId="4" borderId="1" xfId="1" applyFont="1" applyFill="1" applyBorder="1" applyAlignment="1">
      <alignment horizontal="center" vertical="center" wrapText="1"/>
    </xf>
    <xf numFmtId="165" fontId="3" fillId="4" borderId="10" xfId="1" applyFont="1" applyFill="1" applyBorder="1" applyAlignment="1">
      <alignment horizontal="center" vertical="center" wrapText="1"/>
    </xf>
    <xf numFmtId="0" fontId="3"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L125"/>
  <sheetViews>
    <sheetView tabSelected="1" view="pageBreakPreview" zoomScaleSheetLayoutView="100" workbookViewId="0">
      <selection activeCell="D3" sqref="D3:H3"/>
    </sheetView>
  </sheetViews>
  <sheetFormatPr defaultRowHeight="15" x14ac:dyDescent="0.25"/>
  <cols>
    <col min="1" max="1" width="26.28515625" customWidth="1"/>
    <col min="4" max="4" width="18.28515625" customWidth="1"/>
    <col min="5" max="5" width="7.5703125" customWidth="1"/>
    <col min="6" max="6" width="38.42578125" customWidth="1"/>
    <col min="7" max="7" width="24.7109375" hidden="1" customWidth="1"/>
    <col min="8" max="8" width="22.42578125" hidden="1" customWidth="1"/>
    <col min="9" max="9" width="16.5703125" customWidth="1"/>
    <col min="10" max="10" width="14.28515625" bestFit="1" customWidth="1"/>
    <col min="11" max="11" width="16.5703125" bestFit="1" customWidth="1"/>
    <col min="12" max="12" width="11.42578125" bestFit="1" customWidth="1"/>
  </cols>
  <sheetData>
    <row r="2" spans="1:8" ht="15.75" x14ac:dyDescent="0.25">
      <c r="A2" s="10"/>
      <c r="B2" s="11"/>
      <c r="C2" s="11"/>
      <c r="D2" s="11"/>
      <c r="E2" s="11"/>
      <c r="F2" s="73" t="s">
        <v>97</v>
      </c>
      <c r="G2" s="73"/>
      <c r="H2" s="73"/>
    </row>
    <row r="3" spans="1:8" ht="93.75" customHeight="1" x14ac:dyDescent="0.25">
      <c r="A3" s="10"/>
      <c r="B3" s="11"/>
      <c r="C3" s="11"/>
      <c r="D3" s="72" t="s">
        <v>177</v>
      </c>
      <c r="E3" s="72"/>
      <c r="F3" s="72"/>
      <c r="G3" s="72"/>
      <c r="H3" s="72"/>
    </row>
    <row r="4" spans="1:8" ht="66" customHeight="1" x14ac:dyDescent="0.25">
      <c r="A4" s="71" t="s">
        <v>176</v>
      </c>
      <c r="B4" s="71"/>
      <c r="C4" s="71"/>
      <c r="D4" s="71"/>
      <c r="E4" s="71"/>
      <c r="F4" s="71"/>
      <c r="G4" s="71"/>
      <c r="H4" s="71"/>
    </row>
    <row r="5" spans="1:8" ht="12" customHeight="1" x14ac:dyDescent="0.25">
      <c r="A5" s="10"/>
      <c r="B5" s="10"/>
      <c r="C5" s="10"/>
      <c r="D5" s="10"/>
      <c r="E5" s="10"/>
      <c r="F5" s="10"/>
      <c r="G5" s="10"/>
      <c r="H5" s="10"/>
    </row>
    <row r="6" spans="1:8" x14ac:dyDescent="0.25">
      <c r="A6" s="1"/>
      <c r="B6" s="2"/>
      <c r="C6" s="2"/>
      <c r="D6" s="2"/>
      <c r="E6" s="3"/>
      <c r="F6" s="4"/>
      <c r="G6" s="10"/>
      <c r="H6" s="10" t="s">
        <v>0</v>
      </c>
    </row>
    <row r="7" spans="1:8" ht="28.5" x14ac:dyDescent="0.25">
      <c r="A7" s="5" t="s">
        <v>1</v>
      </c>
      <c r="B7" s="6" t="s">
        <v>2</v>
      </c>
      <c r="C7" s="6" t="s">
        <v>3</v>
      </c>
      <c r="D7" s="6" t="s">
        <v>4</v>
      </c>
      <c r="E7" s="6" t="s">
        <v>5</v>
      </c>
      <c r="F7" s="7" t="s">
        <v>175</v>
      </c>
      <c r="G7" s="7" t="s">
        <v>6</v>
      </c>
      <c r="H7" s="7" t="s">
        <v>113</v>
      </c>
    </row>
    <row r="8" spans="1:8" ht="18.75" x14ac:dyDescent="0.3">
      <c r="A8" s="31" t="s">
        <v>7</v>
      </c>
      <c r="B8" s="9"/>
      <c r="C8" s="9"/>
      <c r="D8" s="9"/>
      <c r="E8" s="9"/>
      <c r="F8" s="12">
        <f>F9+F50+F57+F70+F77+F102+F115</f>
        <v>16523350.650000002</v>
      </c>
      <c r="G8" s="12">
        <f>G9+G50+G57+G70+G77+G102+G115</f>
        <v>12743403</v>
      </c>
      <c r="H8" s="12">
        <f>H9+H50+H57+H70+H77+H102+H115</f>
        <v>12669080</v>
      </c>
    </row>
    <row r="9" spans="1:8" ht="27" customHeight="1" x14ac:dyDescent="0.25">
      <c r="A9" s="32" t="s">
        <v>8</v>
      </c>
      <c r="B9" s="8" t="s">
        <v>9</v>
      </c>
      <c r="C9" s="8" t="s">
        <v>10</v>
      </c>
      <c r="D9" s="8"/>
      <c r="E9" s="8"/>
      <c r="F9" s="13">
        <f>F10+F15+F21+F35</f>
        <v>5070715.16</v>
      </c>
      <c r="G9" s="13">
        <f t="shared" ref="G9:H9" si="0">G10+G15+G21+G35</f>
        <v>5431079</v>
      </c>
      <c r="H9" s="13">
        <f t="shared" si="0"/>
        <v>5431079</v>
      </c>
    </row>
    <row r="10" spans="1:8" ht="58.5" customHeight="1" x14ac:dyDescent="0.25">
      <c r="A10" s="33" t="s">
        <v>98</v>
      </c>
      <c r="B10" s="18" t="s">
        <v>9</v>
      </c>
      <c r="C10" s="18" t="s">
        <v>11</v>
      </c>
      <c r="D10" s="18"/>
      <c r="E10" s="18"/>
      <c r="F10" s="13">
        <f>F11</f>
        <v>618360.37</v>
      </c>
      <c r="G10" s="13">
        <f t="shared" ref="G10:H10" si="1">G11</f>
        <v>672382</v>
      </c>
      <c r="H10" s="13">
        <f t="shared" si="1"/>
        <v>672382</v>
      </c>
    </row>
    <row r="11" spans="1:8" ht="46.5" customHeight="1" x14ac:dyDescent="0.25">
      <c r="A11" s="34" t="s">
        <v>12</v>
      </c>
      <c r="B11" s="17" t="s">
        <v>9</v>
      </c>
      <c r="C11" s="17" t="s">
        <v>11</v>
      </c>
      <c r="D11" s="17" t="s">
        <v>13</v>
      </c>
      <c r="E11" s="17"/>
      <c r="F11" s="14">
        <f>F12</f>
        <v>618360.37</v>
      </c>
      <c r="G11" s="14">
        <f t="shared" ref="G11:H11" si="2">G12</f>
        <v>672382</v>
      </c>
      <c r="H11" s="14">
        <f t="shared" si="2"/>
        <v>672382</v>
      </c>
    </row>
    <row r="12" spans="1:8" ht="28.5" customHeight="1" x14ac:dyDescent="0.25">
      <c r="A12" s="34" t="s">
        <v>14</v>
      </c>
      <c r="B12" s="17" t="s">
        <v>9</v>
      </c>
      <c r="C12" s="17" t="s">
        <v>11</v>
      </c>
      <c r="D12" s="17" t="s">
        <v>15</v>
      </c>
      <c r="E12" s="17"/>
      <c r="F12" s="14">
        <f>F13</f>
        <v>618360.37</v>
      </c>
      <c r="G12" s="14">
        <f t="shared" ref="G12:H12" si="3">G13</f>
        <v>672382</v>
      </c>
      <c r="H12" s="14">
        <f t="shared" si="3"/>
        <v>672382</v>
      </c>
    </row>
    <row r="13" spans="1:8" ht="47.25" customHeight="1" x14ac:dyDescent="0.25">
      <c r="A13" s="34" t="s">
        <v>16</v>
      </c>
      <c r="B13" s="17" t="s">
        <v>9</v>
      </c>
      <c r="C13" s="17" t="s">
        <v>11</v>
      </c>
      <c r="D13" s="17" t="s">
        <v>17</v>
      </c>
      <c r="E13" s="17"/>
      <c r="F13" s="14">
        <f>F14</f>
        <v>618360.37</v>
      </c>
      <c r="G13" s="14">
        <f t="shared" ref="G13:H13" si="4">G14</f>
        <v>672382</v>
      </c>
      <c r="H13" s="14">
        <f t="shared" si="4"/>
        <v>672382</v>
      </c>
    </row>
    <row r="14" spans="1:8" ht="109.5" customHeight="1" x14ac:dyDescent="0.25">
      <c r="A14" s="34" t="s">
        <v>18</v>
      </c>
      <c r="B14" s="17" t="s">
        <v>9</v>
      </c>
      <c r="C14" s="17" t="s">
        <v>11</v>
      </c>
      <c r="D14" s="17" t="s">
        <v>17</v>
      </c>
      <c r="E14" s="17" t="s">
        <v>19</v>
      </c>
      <c r="F14" s="65">
        <v>618360.37</v>
      </c>
      <c r="G14" s="19">
        <v>672382</v>
      </c>
      <c r="H14" s="19">
        <v>672382</v>
      </c>
    </row>
    <row r="15" spans="1:8" ht="117.75" customHeight="1" x14ac:dyDescent="0.25">
      <c r="A15" s="35" t="s">
        <v>99</v>
      </c>
      <c r="B15" s="18" t="s">
        <v>9</v>
      </c>
      <c r="C15" s="18" t="s">
        <v>20</v>
      </c>
      <c r="D15" s="18"/>
      <c r="E15" s="18"/>
      <c r="F15" s="13">
        <f>F16</f>
        <v>1077951.83</v>
      </c>
      <c r="G15" s="13">
        <f t="shared" ref="G15:H15" si="5">G16</f>
        <v>1360000</v>
      </c>
      <c r="H15" s="13">
        <f t="shared" si="5"/>
        <v>1360000</v>
      </c>
    </row>
    <row r="16" spans="1:8" ht="99" customHeight="1" x14ac:dyDescent="0.25">
      <c r="A16" s="36" t="s">
        <v>114</v>
      </c>
      <c r="B16" s="18" t="s">
        <v>9</v>
      </c>
      <c r="C16" s="18" t="s">
        <v>20</v>
      </c>
      <c r="D16" s="18" t="s">
        <v>117</v>
      </c>
      <c r="E16" s="18"/>
      <c r="F16" s="13">
        <f>F17</f>
        <v>1077951.83</v>
      </c>
      <c r="G16" s="13">
        <f t="shared" ref="G16:H16" si="6">G17</f>
        <v>1360000</v>
      </c>
      <c r="H16" s="13">
        <f t="shared" si="6"/>
        <v>1360000</v>
      </c>
    </row>
    <row r="17" spans="1:10" ht="132.6" customHeight="1" x14ac:dyDescent="0.25">
      <c r="A17" s="37" t="s">
        <v>115</v>
      </c>
      <c r="B17" s="18" t="s">
        <v>9</v>
      </c>
      <c r="C17" s="18" t="s">
        <v>20</v>
      </c>
      <c r="D17" s="18" t="s">
        <v>118</v>
      </c>
      <c r="E17" s="18"/>
      <c r="F17" s="14">
        <f>F18</f>
        <v>1077951.83</v>
      </c>
      <c r="G17" s="14">
        <f t="shared" ref="G17:H17" si="7">G18</f>
        <v>1360000</v>
      </c>
      <c r="H17" s="14">
        <f t="shared" si="7"/>
        <v>1360000</v>
      </c>
    </row>
    <row r="18" spans="1:10" ht="99" customHeight="1" x14ac:dyDescent="0.25">
      <c r="A18" s="46" t="s">
        <v>35</v>
      </c>
      <c r="B18" s="18" t="s">
        <v>9</v>
      </c>
      <c r="C18" s="18" t="s">
        <v>20</v>
      </c>
      <c r="D18" s="18" t="s">
        <v>119</v>
      </c>
      <c r="E18" s="18"/>
      <c r="F18" s="14">
        <f>F19</f>
        <v>1077951.83</v>
      </c>
      <c r="G18" s="14">
        <f t="shared" ref="G18:H18" si="8">G19</f>
        <v>1360000</v>
      </c>
      <c r="H18" s="14">
        <f t="shared" si="8"/>
        <v>1360000</v>
      </c>
    </row>
    <row r="19" spans="1:10" ht="54.6" customHeight="1" x14ac:dyDescent="0.25">
      <c r="A19" s="37" t="s">
        <v>36</v>
      </c>
      <c r="B19" s="17" t="s">
        <v>9</v>
      </c>
      <c r="C19" s="17" t="s">
        <v>20</v>
      </c>
      <c r="D19" s="17" t="s">
        <v>120</v>
      </c>
      <c r="E19" s="17"/>
      <c r="F19" s="14">
        <f>F20</f>
        <v>1077951.83</v>
      </c>
      <c r="G19" s="14">
        <f t="shared" ref="G19:H19" si="9">G20</f>
        <v>1360000</v>
      </c>
      <c r="H19" s="14">
        <f t="shared" si="9"/>
        <v>1360000</v>
      </c>
    </row>
    <row r="20" spans="1:10" ht="52.9" customHeight="1" x14ac:dyDescent="0.25">
      <c r="A20" s="38" t="s">
        <v>116</v>
      </c>
      <c r="B20" s="17" t="s">
        <v>9</v>
      </c>
      <c r="C20" s="17" t="s">
        <v>20</v>
      </c>
      <c r="D20" s="17" t="s">
        <v>120</v>
      </c>
      <c r="E20" s="17" t="s">
        <v>38</v>
      </c>
      <c r="F20" s="65">
        <v>1077951.83</v>
      </c>
      <c r="G20" s="14">
        <v>1360000</v>
      </c>
      <c r="H20" s="14">
        <v>1360000</v>
      </c>
    </row>
    <row r="21" spans="1:10" ht="46.15" customHeight="1" x14ac:dyDescent="0.25">
      <c r="A21" s="33" t="s">
        <v>21</v>
      </c>
      <c r="B21" s="18" t="s">
        <v>9</v>
      </c>
      <c r="C21" s="18" t="s">
        <v>20</v>
      </c>
      <c r="D21" s="18" t="s">
        <v>22</v>
      </c>
      <c r="E21" s="18"/>
      <c r="F21" s="13">
        <f>F22</f>
        <v>2374082.79</v>
      </c>
      <c r="G21" s="13">
        <f>G22</f>
        <v>1898697</v>
      </c>
      <c r="H21" s="13">
        <f t="shared" ref="H21" si="10">H22</f>
        <v>1898697</v>
      </c>
    </row>
    <row r="22" spans="1:10" ht="60.75" customHeight="1" x14ac:dyDescent="0.25">
      <c r="A22" s="34" t="s">
        <v>150</v>
      </c>
      <c r="B22" s="17" t="s">
        <v>9</v>
      </c>
      <c r="C22" s="17" t="s">
        <v>20</v>
      </c>
      <c r="D22" s="17" t="s">
        <v>23</v>
      </c>
      <c r="E22" s="17"/>
      <c r="F22" s="14">
        <f>F23+F27+F29+F31+F33</f>
        <v>2374082.79</v>
      </c>
      <c r="G22" s="14">
        <f>G23+G27+G29+G31+G33</f>
        <v>1898697</v>
      </c>
      <c r="H22" s="14">
        <f t="shared" ref="H22" si="11">H23+H27+H29+H31+H33</f>
        <v>1898697</v>
      </c>
    </row>
    <row r="23" spans="1:10" ht="48.75" customHeight="1" x14ac:dyDescent="0.25">
      <c r="A23" s="34" t="s">
        <v>16</v>
      </c>
      <c r="B23" s="17" t="s">
        <v>9</v>
      </c>
      <c r="C23" s="17" t="s">
        <v>20</v>
      </c>
      <c r="D23" s="17" t="s">
        <v>24</v>
      </c>
      <c r="E23" s="17"/>
      <c r="F23" s="14">
        <f>F24+F26+F25</f>
        <v>1876677.79</v>
      </c>
      <c r="G23" s="14">
        <f>G24+G26+G25</f>
        <v>1898697</v>
      </c>
      <c r="H23" s="14">
        <f>H24+H26+H25</f>
        <v>1898697</v>
      </c>
    </row>
    <row r="24" spans="1:10" ht="108" customHeight="1" x14ac:dyDescent="0.25">
      <c r="A24" s="34" t="s">
        <v>18</v>
      </c>
      <c r="B24" s="17" t="s">
        <v>9</v>
      </c>
      <c r="C24" s="17" t="s">
        <v>20</v>
      </c>
      <c r="D24" s="17" t="s">
        <v>24</v>
      </c>
      <c r="E24" s="17" t="s">
        <v>19</v>
      </c>
      <c r="F24" s="65">
        <v>1806814.17</v>
      </c>
      <c r="G24" s="22">
        <v>1863697</v>
      </c>
      <c r="H24" s="22">
        <v>1863697</v>
      </c>
    </row>
    <row r="25" spans="1:10" ht="60" customHeight="1" x14ac:dyDescent="0.25">
      <c r="A25" s="34" t="s">
        <v>37</v>
      </c>
      <c r="B25" s="17" t="s">
        <v>9</v>
      </c>
      <c r="C25" s="17" t="s">
        <v>20</v>
      </c>
      <c r="D25" s="17" t="s">
        <v>24</v>
      </c>
      <c r="E25" s="17" t="s">
        <v>38</v>
      </c>
      <c r="F25" s="65">
        <v>34820.620000000003</v>
      </c>
      <c r="G25" s="22">
        <v>20000</v>
      </c>
      <c r="H25" s="22">
        <v>20000</v>
      </c>
    </row>
    <row r="26" spans="1:10" ht="33" customHeight="1" x14ac:dyDescent="0.25">
      <c r="A26" s="34" t="s">
        <v>25</v>
      </c>
      <c r="B26" s="17" t="s">
        <v>9</v>
      </c>
      <c r="C26" s="17" t="s">
        <v>20</v>
      </c>
      <c r="D26" s="17" t="s">
        <v>24</v>
      </c>
      <c r="E26" s="17" t="s">
        <v>26</v>
      </c>
      <c r="F26" s="65">
        <v>35043</v>
      </c>
      <c r="G26" s="22">
        <v>15000</v>
      </c>
      <c r="H26" s="22">
        <v>15000</v>
      </c>
    </row>
    <row r="27" spans="1:10" ht="59.25" customHeight="1" x14ac:dyDescent="0.25">
      <c r="A27" s="39" t="s">
        <v>31</v>
      </c>
      <c r="B27" s="17" t="s">
        <v>9</v>
      </c>
      <c r="C27" s="17" t="s">
        <v>20</v>
      </c>
      <c r="D27" s="17" t="s">
        <v>28</v>
      </c>
      <c r="E27" s="17"/>
      <c r="F27" s="14">
        <f>F28</f>
        <v>4113</v>
      </c>
      <c r="G27" s="19">
        <f>G28</f>
        <v>0</v>
      </c>
      <c r="H27" s="19">
        <f>H28</f>
        <v>0</v>
      </c>
    </row>
    <row r="28" spans="1:10" ht="29.25" customHeight="1" x14ac:dyDescent="0.25">
      <c r="A28" s="39" t="s">
        <v>32</v>
      </c>
      <c r="B28" s="17" t="s">
        <v>9</v>
      </c>
      <c r="C28" s="17" t="s">
        <v>20</v>
      </c>
      <c r="D28" s="17" t="s">
        <v>28</v>
      </c>
      <c r="E28" s="17" t="s">
        <v>27</v>
      </c>
      <c r="F28" s="65">
        <v>4113</v>
      </c>
      <c r="G28" s="19"/>
      <c r="H28" s="19"/>
    </row>
    <row r="29" spans="1:10" ht="83.25" hidden="1" customHeight="1" x14ac:dyDescent="0.25">
      <c r="A29" s="39" t="s">
        <v>33</v>
      </c>
      <c r="B29" s="17" t="s">
        <v>9</v>
      </c>
      <c r="C29" s="17" t="s">
        <v>20</v>
      </c>
      <c r="D29" s="17" t="s">
        <v>29</v>
      </c>
      <c r="E29" s="17"/>
      <c r="F29" s="14">
        <f>F30</f>
        <v>0</v>
      </c>
      <c r="G29" s="19">
        <f>G30</f>
        <v>0</v>
      </c>
      <c r="H29" s="19">
        <f>H30</f>
        <v>0</v>
      </c>
    </row>
    <row r="30" spans="1:10" ht="36.75" hidden="1" customHeight="1" x14ac:dyDescent="0.25">
      <c r="A30" s="39" t="s">
        <v>32</v>
      </c>
      <c r="B30" s="17" t="s">
        <v>9</v>
      </c>
      <c r="C30" s="17" t="s">
        <v>20</v>
      </c>
      <c r="D30" s="17" t="s">
        <v>29</v>
      </c>
      <c r="E30" s="17" t="s">
        <v>27</v>
      </c>
      <c r="F30" s="14"/>
      <c r="G30" s="19">
        <v>0</v>
      </c>
      <c r="H30" s="19">
        <v>0</v>
      </c>
    </row>
    <row r="31" spans="1:10" ht="151.5" customHeight="1" x14ac:dyDescent="0.25">
      <c r="A31" s="34" t="s">
        <v>34</v>
      </c>
      <c r="B31" s="17" t="s">
        <v>9</v>
      </c>
      <c r="C31" s="17" t="s">
        <v>20</v>
      </c>
      <c r="D31" s="17" t="s">
        <v>30</v>
      </c>
      <c r="E31" s="17"/>
      <c r="F31" s="14">
        <f>F32</f>
        <v>246646</v>
      </c>
      <c r="G31" s="19">
        <f>G32</f>
        <v>0</v>
      </c>
      <c r="H31" s="19">
        <f>H32</f>
        <v>0</v>
      </c>
    </row>
    <row r="32" spans="1:10" ht="30" x14ac:dyDescent="0.25">
      <c r="A32" s="34" t="s">
        <v>32</v>
      </c>
      <c r="B32" s="17" t="s">
        <v>9</v>
      </c>
      <c r="C32" s="17" t="s">
        <v>20</v>
      </c>
      <c r="D32" s="17" t="s">
        <v>30</v>
      </c>
      <c r="E32" s="17" t="s">
        <v>27</v>
      </c>
      <c r="F32" s="65">
        <v>246646</v>
      </c>
      <c r="G32" s="19"/>
      <c r="H32" s="19"/>
      <c r="I32">
        <v>246646</v>
      </c>
      <c r="J32" t="s">
        <v>169</v>
      </c>
    </row>
    <row r="33" spans="1:12" ht="81" customHeight="1" x14ac:dyDescent="0.25">
      <c r="A33" s="34" t="s">
        <v>46</v>
      </c>
      <c r="B33" s="17" t="s">
        <v>9</v>
      </c>
      <c r="C33" s="17" t="s">
        <v>20</v>
      </c>
      <c r="D33" s="17" t="s">
        <v>45</v>
      </c>
      <c r="E33" s="17"/>
      <c r="F33" s="14">
        <f>F34</f>
        <v>246646</v>
      </c>
      <c r="G33" s="14">
        <f>G34</f>
        <v>0</v>
      </c>
      <c r="H33" s="14">
        <f>H34</f>
        <v>0</v>
      </c>
    </row>
    <row r="34" spans="1:12" ht="30" x14ac:dyDescent="0.25">
      <c r="A34" s="34" t="s">
        <v>32</v>
      </c>
      <c r="B34" s="17" t="s">
        <v>9</v>
      </c>
      <c r="C34" s="17" t="s">
        <v>20</v>
      </c>
      <c r="D34" s="17" t="s">
        <v>121</v>
      </c>
      <c r="E34" s="17" t="s">
        <v>27</v>
      </c>
      <c r="F34" s="65">
        <v>246646</v>
      </c>
      <c r="G34" s="14"/>
      <c r="H34" s="14"/>
      <c r="I34">
        <v>246646</v>
      </c>
      <c r="J34" t="s">
        <v>170</v>
      </c>
    </row>
    <row r="35" spans="1:12" ht="54.75" customHeight="1" x14ac:dyDescent="0.25">
      <c r="A35" s="33" t="s">
        <v>40</v>
      </c>
      <c r="B35" s="18" t="s">
        <v>9</v>
      </c>
      <c r="C35" s="18" t="s">
        <v>39</v>
      </c>
      <c r="D35" s="18"/>
      <c r="E35" s="18"/>
      <c r="F35" s="13">
        <f>F36+F41+F46</f>
        <v>1000320.17</v>
      </c>
      <c r="G35" s="13">
        <f>G36+G41+G46</f>
        <v>1500000</v>
      </c>
      <c r="H35" s="13">
        <f>H36+H41+H46</f>
        <v>1500000</v>
      </c>
    </row>
    <row r="36" spans="1:12" ht="135" x14ac:dyDescent="0.25">
      <c r="A36" s="40" t="s">
        <v>100</v>
      </c>
      <c r="B36" s="20" t="s">
        <v>9</v>
      </c>
      <c r="C36" s="20" t="s">
        <v>39</v>
      </c>
      <c r="D36" s="20" t="s">
        <v>41</v>
      </c>
      <c r="E36" s="20"/>
      <c r="F36" s="15">
        <f>F37</f>
        <v>0</v>
      </c>
      <c r="G36" s="15">
        <f>G37</f>
        <v>50000</v>
      </c>
      <c r="H36" s="15">
        <f t="shared" ref="H36" si="12">H37</f>
        <v>50000</v>
      </c>
    </row>
    <row r="37" spans="1:12" ht="81.75" customHeight="1" x14ac:dyDescent="0.25">
      <c r="A37" s="34" t="s">
        <v>151</v>
      </c>
      <c r="B37" s="17" t="s">
        <v>9</v>
      </c>
      <c r="C37" s="17" t="s">
        <v>39</v>
      </c>
      <c r="D37" s="17" t="s">
        <v>42</v>
      </c>
      <c r="E37" s="17"/>
      <c r="F37" s="14">
        <f>F38</f>
        <v>0</v>
      </c>
      <c r="G37" s="14">
        <f t="shared" ref="G37:H37" si="13">G38</f>
        <v>50000</v>
      </c>
      <c r="H37" s="14">
        <f t="shared" si="13"/>
        <v>50000</v>
      </c>
    </row>
    <row r="38" spans="1:12" ht="99" customHeight="1" x14ac:dyDescent="0.25">
      <c r="A38" s="34" t="s">
        <v>152</v>
      </c>
      <c r="B38" s="17" t="s">
        <v>9</v>
      </c>
      <c r="C38" s="17" t="s">
        <v>39</v>
      </c>
      <c r="D38" s="17" t="s">
        <v>43</v>
      </c>
      <c r="E38" s="17"/>
      <c r="F38" s="14">
        <f>F39</f>
        <v>0</v>
      </c>
      <c r="G38" s="14">
        <f t="shared" ref="G38:H38" si="14">G39</f>
        <v>50000</v>
      </c>
      <c r="H38" s="14">
        <f t="shared" si="14"/>
        <v>50000</v>
      </c>
    </row>
    <row r="39" spans="1:12" ht="109.5" customHeight="1" x14ac:dyDescent="0.25">
      <c r="A39" s="34" t="s">
        <v>153</v>
      </c>
      <c r="B39" s="17" t="s">
        <v>9</v>
      </c>
      <c r="C39" s="17" t="s">
        <v>39</v>
      </c>
      <c r="D39" s="17" t="s">
        <v>44</v>
      </c>
      <c r="E39" s="17"/>
      <c r="F39" s="14">
        <f>F40</f>
        <v>0</v>
      </c>
      <c r="G39" s="14">
        <f t="shared" ref="G39:H39" si="15">G40</f>
        <v>50000</v>
      </c>
      <c r="H39" s="14">
        <f t="shared" si="15"/>
        <v>50000</v>
      </c>
    </row>
    <row r="40" spans="1:12" ht="66.599999999999994" customHeight="1" x14ac:dyDescent="0.25">
      <c r="A40" s="34" t="s">
        <v>37</v>
      </c>
      <c r="B40" s="17" t="s">
        <v>9</v>
      </c>
      <c r="C40" s="17" t="s">
        <v>39</v>
      </c>
      <c r="D40" s="17" t="s">
        <v>44</v>
      </c>
      <c r="E40" s="17" t="s">
        <v>38</v>
      </c>
      <c r="F40" s="65">
        <v>0</v>
      </c>
      <c r="G40" s="19">
        <v>50000</v>
      </c>
      <c r="H40" s="19">
        <v>50000</v>
      </c>
    </row>
    <row r="41" spans="1:12" ht="78.599999999999994" customHeight="1" x14ac:dyDescent="0.25">
      <c r="A41" s="40" t="s">
        <v>48</v>
      </c>
      <c r="B41" s="20" t="s">
        <v>9</v>
      </c>
      <c r="C41" s="20" t="s">
        <v>39</v>
      </c>
      <c r="D41" s="20" t="s">
        <v>47</v>
      </c>
      <c r="E41" s="20"/>
      <c r="F41" s="15">
        <f>F44+F45</f>
        <v>974680.17</v>
      </c>
      <c r="G41" s="15">
        <f>G42</f>
        <v>1400000</v>
      </c>
      <c r="H41" s="15">
        <f t="shared" ref="H41" si="16">H42</f>
        <v>1400000</v>
      </c>
    </row>
    <row r="42" spans="1:12" ht="45.6" customHeight="1" x14ac:dyDescent="0.25">
      <c r="A42" s="34" t="s">
        <v>50</v>
      </c>
      <c r="B42" s="17" t="s">
        <v>9</v>
      </c>
      <c r="C42" s="17" t="s">
        <v>39</v>
      </c>
      <c r="D42" s="17" t="s">
        <v>49</v>
      </c>
      <c r="E42" s="17"/>
      <c r="F42" s="14">
        <f>F43</f>
        <v>974680.17</v>
      </c>
      <c r="G42" s="14">
        <f t="shared" ref="G42:H43" si="17">G43</f>
        <v>1400000</v>
      </c>
      <c r="H42" s="14">
        <f t="shared" si="17"/>
        <v>1400000</v>
      </c>
    </row>
    <row r="43" spans="1:12" ht="47.25" customHeight="1" x14ac:dyDescent="0.25">
      <c r="A43" s="34" t="s">
        <v>52</v>
      </c>
      <c r="B43" s="17" t="s">
        <v>9</v>
      </c>
      <c r="C43" s="17" t="s">
        <v>39</v>
      </c>
      <c r="D43" s="17" t="s">
        <v>51</v>
      </c>
      <c r="E43" s="17"/>
      <c r="F43" s="14">
        <f>F44+F45</f>
        <v>974680.17</v>
      </c>
      <c r="G43" s="14">
        <f t="shared" si="17"/>
        <v>1400000</v>
      </c>
      <c r="H43" s="14">
        <f t="shared" si="17"/>
        <v>1400000</v>
      </c>
    </row>
    <row r="44" spans="1:12" ht="63.75" customHeight="1" x14ac:dyDescent="0.25">
      <c r="A44" s="34" t="s">
        <v>37</v>
      </c>
      <c r="B44" s="17" t="s">
        <v>9</v>
      </c>
      <c r="C44" s="17" t="s">
        <v>39</v>
      </c>
      <c r="D44" s="17" t="s">
        <v>51</v>
      </c>
      <c r="E44" s="17" t="s">
        <v>38</v>
      </c>
      <c r="F44" s="65">
        <v>837672.17</v>
      </c>
      <c r="G44" s="19">
        <v>1400000</v>
      </c>
      <c r="H44" s="19">
        <v>1400000</v>
      </c>
      <c r="I44" s="59">
        <v>4500</v>
      </c>
    </row>
    <row r="45" spans="1:12" ht="54" customHeight="1" x14ac:dyDescent="0.25">
      <c r="A45" s="41" t="s">
        <v>166</v>
      </c>
      <c r="B45" s="17" t="s">
        <v>9</v>
      </c>
      <c r="C45" s="17" t="s">
        <v>39</v>
      </c>
      <c r="D45" s="17" t="s">
        <v>51</v>
      </c>
      <c r="E45" s="17" t="s">
        <v>26</v>
      </c>
      <c r="F45" s="65">
        <v>137008</v>
      </c>
      <c r="G45" s="14"/>
      <c r="H45" s="14"/>
      <c r="I45" t="s">
        <v>165</v>
      </c>
      <c r="J45" t="s">
        <v>168</v>
      </c>
      <c r="L45" s="58">
        <v>2447871.0299999998</v>
      </c>
    </row>
    <row r="46" spans="1:12" ht="60" x14ac:dyDescent="0.25">
      <c r="A46" s="40" t="s">
        <v>56</v>
      </c>
      <c r="B46" s="20" t="s">
        <v>9</v>
      </c>
      <c r="C46" s="20" t="s">
        <v>39</v>
      </c>
      <c r="D46" s="20" t="s">
        <v>57</v>
      </c>
      <c r="E46" s="20"/>
      <c r="F46" s="14">
        <f>F47</f>
        <v>25640</v>
      </c>
      <c r="G46" s="14">
        <f>G47</f>
        <v>50000</v>
      </c>
      <c r="H46" s="14">
        <f t="shared" ref="G46:H48" si="18">H47</f>
        <v>50000</v>
      </c>
      <c r="L46" t="s">
        <v>171</v>
      </c>
    </row>
    <row r="47" spans="1:12" ht="32.25" customHeight="1" x14ac:dyDescent="0.25">
      <c r="A47" s="34" t="s">
        <v>58</v>
      </c>
      <c r="B47" s="17" t="s">
        <v>9</v>
      </c>
      <c r="C47" s="17" t="s">
        <v>39</v>
      </c>
      <c r="D47" s="17" t="s">
        <v>59</v>
      </c>
      <c r="E47" s="17"/>
      <c r="F47" s="14">
        <f>F48</f>
        <v>25640</v>
      </c>
      <c r="G47" s="14">
        <f t="shared" si="18"/>
        <v>50000</v>
      </c>
      <c r="H47" s="14">
        <f t="shared" si="18"/>
        <v>50000</v>
      </c>
      <c r="L47" t="s">
        <v>172</v>
      </c>
    </row>
    <row r="48" spans="1:12" ht="45" x14ac:dyDescent="0.25">
      <c r="A48" s="34" t="s">
        <v>102</v>
      </c>
      <c r="B48" s="17" t="s">
        <v>9</v>
      </c>
      <c r="C48" s="17" t="s">
        <v>39</v>
      </c>
      <c r="D48" s="17" t="s">
        <v>101</v>
      </c>
      <c r="E48" s="17"/>
      <c r="F48" s="14">
        <f>F49</f>
        <v>25640</v>
      </c>
      <c r="G48" s="14">
        <f t="shared" si="18"/>
        <v>50000</v>
      </c>
      <c r="H48" s="14">
        <f t="shared" si="18"/>
        <v>50000</v>
      </c>
      <c r="L48">
        <f>128610</f>
        <v>128610</v>
      </c>
    </row>
    <row r="49" spans="1:8" ht="44.25" customHeight="1" x14ac:dyDescent="0.25">
      <c r="A49" s="34" t="s">
        <v>37</v>
      </c>
      <c r="B49" s="17" t="s">
        <v>9</v>
      </c>
      <c r="C49" s="17" t="s">
        <v>39</v>
      </c>
      <c r="D49" s="17" t="s">
        <v>101</v>
      </c>
      <c r="E49" s="17" t="s">
        <v>38</v>
      </c>
      <c r="F49" s="65">
        <v>25640</v>
      </c>
      <c r="G49" s="14">
        <v>50000</v>
      </c>
      <c r="H49" s="14">
        <v>50000</v>
      </c>
    </row>
    <row r="50" spans="1:8" ht="23.25" customHeight="1" x14ac:dyDescent="0.25">
      <c r="A50" s="33" t="s">
        <v>53</v>
      </c>
      <c r="B50" s="18" t="s">
        <v>11</v>
      </c>
      <c r="C50" s="18" t="s">
        <v>10</v>
      </c>
      <c r="D50" s="18"/>
      <c r="E50" s="18"/>
      <c r="F50" s="13">
        <f>F51</f>
        <v>280317</v>
      </c>
      <c r="G50" s="13">
        <f t="shared" ref="G50:H53" si="19">G51</f>
        <v>293264</v>
      </c>
      <c r="H50" s="13">
        <f t="shared" si="19"/>
        <v>303851</v>
      </c>
    </row>
    <row r="51" spans="1:8" ht="33" customHeight="1" x14ac:dyDescent="0.25">
      <c r="A51" s="34" t="s">
        <v>54</v>
      </c>
      <c r="B51" s="17" t="s">
        <v>11</v>
      </c>
      <c r="C51" s="17" t="s">
        <v>55</v>
      </c>
      <c r="D51" s="17"/>
      <c r="E51" s="17"/>
      <c r="F51" s="14">
        <f>F52</f>
        <v>280317</v>
      </c>
      <c r="G51" s="14">
        <f t="shared" si="19"/>
        <v>293264</v>
      </c>
      <c r="H51" s="14">
        <f t="shared" si="19"/>
        <v>303851</v>
      </c>
    </row>
    <row r="52" spans="1:8" ht="30.75" customHeight="1" x14ac:dyDescent="0.25">
      <c r="A52" s="34" t="s">
        <v>56</v>
      </c>
      <c r="B52" s="17" t="s">
        <v>11</v>
      </c>
      <c r="C52" s="17" t="s">
        <v>55</v>
      </c>
      <c r="D52" s="17" t="s">
        <v>57</v>
      </c>
      <c r="E52" s="17"/>
      <c r="F52" s="14">
        <f>F53</f>
        <v>280317</v>
      </c>
      <c r="G52" s="14">
        <f t="shared" si="19"/>
        <v>293264</v>
      </c>
      <c r="H52" s="14">
        <f t="shared" si="19"/>
        <v>303851</v>
      </c>
    </row>
    <row r="53" spans="1:8" ht="32.25" customHeight="1" x14ac:dyDescent="0.25">
      <c r="A53" s="34" t="s">
        <v>58</v>
      </c>
      <c r="B53" s="17" t="s">
        <v>11</v>
      </c>
      <c r="C53" s="17" t="s">
        <v>55</v>
      </c>
      <c r="D53" s="17" t="s">
        <v>59</v>
      </c>
      <c r="E53" s="17"/>
      <c r="F53" s="14">
        <f>F54</f>
        <v>280317</v>
      </c>
      <c r="G53" s="14">
        <f t="shared" si="19"/>
        <v>293264</v>
      </c>
      <c r="H53" s="14">
        <f t="shared" si="19"/>
        <v>303851</v>
      </c>
    </row>
    <row r="54" spans="1:8" ht="50.25" customHeight="1" x14ac:dyDescent="0.25">
      <c r="A54" s="34" t="s">
        <v>61</v>
      </c>
      <c r="B54" s="17" t="s">
        <v>11</v>
      </c>
      <c r="C54" s="17" t="s">
        <v>55</v>
      </c>
      <c r="D54" s="17" t="s">
        <v>60</v>
      </c>
      <c r="E54" s="17"/>
      <c r="F54" s="14">
        <f>F55+F56</f>
        <v>280317</v>
      </c>
      <c r="G54" s="14">
        <f t="shared" ref="G54:H54" si="20">G55+G56</f>
        <v>293264</v>
      </c>
      <c r="H54" s="14">
        <f t="shared" si="20"/>
        <v>303851</v>
      </c>
    </row>
    <row r="55" spans="1:8" ht="108.6" customHeight="1" x14ac:dyDescent="0.25">
      <c r="A55" s="49" t="s">
        <v>18</v>
      </c>
      <c r="B55" s="47" t="s">
        <v>11</v>
      </c>
      <c r="C55" s="17" t="s">
        <v>55</v>
      </c>
      <c r="D55" s="17" t="s">
        <v>60</v>
      </c>
      <c r="E55" s="17" t="s">
        <v>19</v>
      </c>
      <c r="F55" s="65">
        <v>273341.26</v>
      </c>
      <c r="G55" s="19">
        <v>238719</v>
      </c>
      <c r="H55" s="19">
        <v>238719</v>
      </c>
    </row>
    <row r="56" spans="1:8" ht="77.25" customHeight="1" x14ac:dyDescent="0.25">
      <c r="A56" s="37" t="s">
        <v>37</v>
      </c>
      <c r="B56" s="47" t="s">
        <v>11</v>
      </c>
      <c r="C56" s="17" t="s">
        <v>55</v>
      </c>
      <c r="D56" s="17" t="s">
        <v>60</v>
      </c>
      <c r="E56" s="17" t="s">
        <v>38</v>
      </c>
      <c r="F56" s="65">
        <v>6975.74</v>
      </c>
      <c r="G56" s="14">
        <v>54545</v>
      </c>
      <c r="H56" s="14">
        <v>65132</v>
      </c>
    </row>
    <row r="57" spans="1:8" ht="72.75" customHeight="1" x14ac:dyDescent="0.25">
      <c r="A57" s="35" t="s">
        <v>62</v>
      </c>
      <c r="B57" s="48" t="s">
        <v>55</v>
      </c>
      <c r="C57" s="18" t="s">
        <v>10</v>
      </c>
      <c r="D57" s="18"/>
      <c r="E57" s="18"/>
      <c r="F57" s="13">
        <f>F58+F64</f>
        <v>121812.2</v>
      </c>
      <c r="G57" s="13">
        <f>G58+G64</f>
        <v>5000</v>
      </c>
      <c r="H57" s="13">
        <f>H58+H64</f>
        <v>5000</v>
      </c>
    </row>
    <row r="58" spans="1:8" ht="15.75" x14ac:dyDescent="0.25">
      <c r="A58" s="40" t="s">
        <v>68</v>
      </c>
      <c r="B58" s="20" t="s">
        <v>55</v>
      </c>
      <c r="C58" s="20" t="s">
        <v>63</v>
      </c>
      <c r="D58" s="20"/>
      <c r="E58" s="20"/>
      <c r="F58" s="15">
        <f>F59</f>
        <v>30662.2</v>
      </c>
      <c r="G58" s="15">
        <f t="shared" ref="G58:H62" si="21">G59</f>
        <v>4000</v>
      </c>
      <c r="H58" s="15">
        <f t="shared" si="21"/>
        <v>4000</v>
      </c>
    </row>
    <row r="59" spans="1:8" ht="96.6" customHeight="1" x14ac:dyDescent="0.25">
      <c r="A59" s="34" t="s">
        <v>111</v>
      </c>
      <c r="B59" s="17" t="s">
        <v>55</v>
      </c>
      <c r="C59" s="17" t="s">
        <v>63</v>
      </c>
      <c r="D59" s="17" t="s">
        <v>64</v>
      </c>
      <c r="E59" s="17"/>
      <c r="F59" s="14">
        <f>F60</f>
        <v>30662.2</v>
      </c>
      <c r="G59" s="14">
        <f>G60</f>
        <v>4000</v>
      </c>
      <c r="H59" s="14">
        <f>H60</f>
        <v>4000</v>
      </c>
    </row>
    <row r="60" spans="1:8" ht="107.25" customHeight="1" x14ac:dyDescent="0.25">
      <c r="A60" s="34" t="s">
        <v>154</v>
      </c>
      <c r="B60" s="17" t="s">
        <v>55</v>
      </c>
      <c r="C60" s="17" t="s">
        <v>63</v>
      </c>
      <c r="D60" s="17" t="s">
        <v>65</v>
      </c>
      <c r="E60" s="17"/>
      <c r="F60" s="14">
        <f>F61</f>
        <v>30662.2</v>
      </c>
      <c r="G60" s="14">
        <f t="shared" si="21"/>
        <v>4000</v>
      </c>
      <c r="H60" s="14">
        <f t="shared" si="21"/>
        <v>4000</v>
      </c>
    </row>
    <row r="61" spans="1:8" ht="83.25" customHeight="1" x14ac:dyDescent="0.25">
      <c r="A61" s="34" t="s">
        <v>69</v>
      </c>
      <c r="B61" s="17" t="s">
        <v>55</v>
      </c>
      <c r="C61" s="17" t="s">
        <v>63</v>
      </c>
      <c r="D61" s="17" t="s">
        <v>66</v>
      </c>
      <c r="E61" s="17"/>
      <c r="F61" s="14">
        <f>F62</f>
        <v>30662.2</v>
      </c>
      <c r="G61" s="14">
        <f t="shared" si="21"/>
        <v>4000</v>
      </c>
      <c r="H61" s="14">
        <f t="shared" si="21"/>
        <v>4000</v>
      </c>
    </row>
    <row r="62" spans="1:8" ht="92.45" customHeight="1" x14ac:dyDescent="0.25">
      <c r="A62" s="34" t="s">
        <v>70</v>
      </c>
      <c r="B62" s="17" t="s">
        <v>55</v>
      </c>
      <c r="C62" s="17" t="s">
        <v>63</v>
      </c>
      <c r="D62" s="17" t="s">
        <v>67</v>
      </c>
      <c r="E62" s="17"/>
      <c r="F62" s="14">
        <f>F63</f>
        <v>30662.2</v>
      </c>
      <c r="G62" s="14">
        <f t="shared" si="21"/>
        <v>4000</v>
      </c>
      <c r="H62" s="14">
        <f t="shared" si="21"/>
        <v>4000</v>
      </c>
    </row>
    <row r="63" spans="1:8" ht="42.75" customHeight="1" x14ac:dyDescent="0.25">
      <c r="A63" s="34" t="s">
        <v>37</v>
      </c>
      <c r="B63" s="17" t="s">
        <v>55</v>
      </c>
      <c r="C63" s="17" t="s">
        <v>63</v>
      </c>
      <c r="D63" s="17" t="s">
        <v>67</v>
      </c>
      <c r="E63" s="17" t="s">
        <v>38</v>
      </c>
      <c r="F63" s="65">
        <v>30662.2</v>
      </c>
      <c r="G63" s="19">
        <v>4000</v>
      </c>
      <c r="H63" s="19">
        <v>4000</v>
      </c>
    </row>
    <row r="64" spans="1:8" ht="75.75" customHeight="1" x14ac:dyDescent="0.25">
      <c r="A64" s="40" t="s">
        <v>72</v>
      </c>
      <c r="B64" s="20" t="s">
        <v>55</v>
      </c>
      <c r="C64" s="20" t="s">
        <v>71</v>
      </c>
      <c r="D64" s="20"/>
      <c r="E64" s="20"/>
      <c r="F64" s="15">
        <f>F65</f>
        <v>91150</v>
      </c>
      <c r="G64" s="15">
        <f t="shared" ref="G64:H68" si="22">G65</f>
        <v>1000</v>
      </c>
      <c r="H64" s="15">
        <f t="shared" si="22"/>
        <v>1000</v>
      </c>
    </row>
    <row r="65" spans="1:8" ht="125.25" customHeight="1" x14ac:dyDescent="0.25">
      <c r="A65" s="34" t="s">
        <v>155</v>
      </c>
      <c r="B65" s="17" t="s">
        <v>55</v>
      </c>
      <c r="C65" s="17" t="s">
        <v>71</v>
      </c>
      <c r="D65" s="17" t="s">
        <v>64</v>
      </c>
      <c r="E65" s="17"/>
      <c r="F65" s="14">
        <f>F66</f>
        <v>91150</v>
      </c>
      <c r="G65" s="14">
        <f t="shared" si="22"/>
        <v>1000</v>
      </c>
      <c r="H65" s="14">
        <f t="shared" si="22"/>
        <v>1000</v>
      </c>
    </row>
    <row r="66" spans="1:8" ht="96.75" customHeight="1" x14ac:dyDescent="0.25">
      <c r="A66" s="34" t="s">
        <v>103</v>
      </c>
      <c r="B66" s="17" t="s">
        <v>55</v>
      </c>
      <c r="C66" s="17" t="s">
        <v>71</v>
      </c>
      <c r="D66" s="17" t="s">
        <v>73</v>
      </c>
      <c r="E66" s="17"/>
      <c r="F66" s="14">
        <f>F67</f>
        <v>91150</v>
      </c>
      <c r="G66" s="14">
        <f t="shared" si="22"/>
        <v>1000</v>
      </c>
      <c r="H66" s="14">
        <f t="shared" si="22"/>
        <v>1000</v>
      </c>
    </row>
    <row r="67" spans="1:8" ht="46.5" customHeight="1" x14ac:dyDescent="0.25">
      <c r="A67" s="34" t="s">
        <v>76</v>
      </c>
      <c r="B67" s="17" t="s">
        <v>55</v>
      </c>
      <c r="C67" s="17" t="s">
        <v>71</v>
      </c>
      <c r="D67" s="17" t="s">
        <v>74</v>
      </c>
      <c r="E67" s="17"/>
      <c r="F67" s="14">
        <f>F68</f>
        <v>91150</v>
      </c>
      <c r="G67" s="14">
        <f t="shared" si="22"/>
        <v>1000</v>
      </c>
      <c r="H67" s="14">
        <f t="shared" si="22"/>
        <v>1000</v>
      </c>
    </row>
    <row r="68" spans="1:8" ht="63" customHeight="1" x14ac:dyDescent="0.25">
      <c r="A68" s="34" t="s">
        <v>77</v>
      </c>
      <c r="B68" s="17" t="s">
        <v>55</v>
      </c>
      <c r="C68" s="17" t="s">
        <v>71</v>
      </c>
      <c r="D68" s="17" t="s">
        <v>75</v>
      </c>
      <c r="E68" s="17"/>
      <c r="F68" s="14">
        <f>F69</f>
        <v>91150</v>
      </c>
      <c r="G68" s="14">
        <f t="shared" si="22"/>
        <v>1000</v>
      </c>
      <c r="H68" s="14">
        <f t="shared" si="22"/>
        <v>1000</v>
      </c>
    </row>
    <row r="69" spans="1:8" ht="61.9" customHeight="1" x14ac:dyDescent="0.25">
      <c r="A69" s="34" t="s">
        <v>37</v>
      </c>
      <c r="B69" s="17" t="s">
        <v>55</v>
      </c>
      <c r="C69" s="17" t="s">
        <v>71</v>
      </c>
      <c r="D69" s="17" t="s">
        <v>75</v>
      </c>
      <c r="E69" s="17" t="s">
        <v>38</v>
      </c>
      <c r="F69" s="65">
        <v>91150</v>
      </c>
      <c r="G69" s="19">
        <v>1000</v>
      </c>
      <c r="H69" s="19">
        <v>1000</v>
      </c>
    </row>
    <row r="70" spans="1:8" ht="28.5" x14ac:dyDescent="0.25">
      <c r="A70" s="33" t="s">
        <v>78</v>
      </c>
      <c r="B70" s="18" t="s">
        <v>20</v>
      </c>
      <c r="C70" s="18" t="s">
        <v>10</v>
      </c>
      <c r="D70" s="18"/>
      <c r="E70" s="18"/>
      <c r="F70" s="13">
        <f>F71</f>
        <v>0</v>
      </c>
      <c r="G70" s="13">
        <f t="shared" ref="G70:H70" si="23">G71</f>
        <v>5000</v>
      </c>
      <c r="H70" s="13">
        <f t="shared" si="23"/>
        <v>5000</v>
      </c>
    </row>
    <row r="71" spans="1:8" ht="37.5" customHeight="1" x14ac:dyDescent="0.25">
      <c r="A71" s="33" t="s">
        <v>79</v>
      </c>
      <c r="B71" s="18" t="s">
        <v>20</v>
      </c>
      <c r="C71" s="18" t="s">
        <v>80</v>
      </c>
      <c r="D71" s="18"/>
      <c r="E71" s="18"/>
      <c r="F71" s="13">
        <f t="shared" ref="F71:F75" si="24">F72</f>
        <v>0</v>
      </c>
      <c r="G71" s="13">
        <f t="shared" ref="G71:H75" si="25">G72</f>
        <v>5000</v>
      </c>
      <c r="H71" s="13">
        <f t="shared" si="25"/>
        <v>5000</v>
      </c>
    </row>
    <row r="72" spans="1:8" ht="84" customHeight="1" x14ac:dyDescent="0.25">
      <c r="A72" s="34" t="s">
        <v>156</v>
      </c>
      <c r="B72" s="17" t="s">
        <v>20</v>
      </c>
      <c r="C72" s="17" t="s">
        <v>80</v>
      </c>
      <c r="D72" s="17" t="s">
        <v>81</v>
      </c>
      <c r="E72" s="17"/>
      <c r="F72" s="14">
        <f t="shared" si="24"/>
        <v>0</v>
      </c>
      <c r="G72" s="14">
        <f t="shared" si="25"/>
        <v>5000</v>
      </c>
      <c r="H72" s="14">
        <f t="shared" si="25"/>
        <v>5000</v>
      </c>
    </row>
    <row r="73" spans="1:8" ht="47.25" customHeight="1" x14ac:dyDescent="0.25">
      <c r="A73" s="34" t="s">
        <v>112</v>
      </c>
      <c r="B73" s="17" t="s">
        <v>20</v>
      </c>
      <c r="C73" s="17" t="s">
        <v>80</v>
      </c>
      <c r="D73" s="17" t="s">
        <v>82</v>
      </c>
      <c r="E73" s="17"/>
      <c r="F73" s="14">
        <f t="shared" si="24"/>
        <v>0</v>
      </c>
      <c r="G73" s="14">
        <f t="shared" si="25"/>
        <v>5000</v>
      </c>
      <c r="H73" s="14">
        <f t="shared" si="25"/>
        <v>5000</v>
      </c>
    </row>
    <row r="74" spans="1:8" ht="111" customHeight="1" x14ac:dyDescent="0.25">
      <c r="A74" s="34" t="s">
        <v>85</v>
      </c>
      <c r="B74" s="17" t="s">
        <v>20</v>
      </c>
      <c r="C74" s="17" t="s">
        <v>80</v>
      </c>
      <c r="D74" s="17" t="s">
        <v>83</v>
      </c>
      <c r="E74" s="17"/>
      <c r="F74" s="14">
        <f t="shared" si="24"/>
        <v>0</v>
      </c>
      <c r="G74" s="14">
        <f t="shared" si="25"/>
        <v>5000</v>
      </c>
      <c r="H74" s="14">
        <f t="shared" si="25"/>
        <v>5000</v>
      </c>
    </row>
    <row r="75" spans="1:8" ht="84" customHeight="1" x14ac:dyDescent="0.25">
      <c r="A75" s="34" t="s">
        <v>157</v>
      </c>
      <c r="B75" s="17" t="s">
        <v>20</v>
      </c>
      <c r="C75" s="17" t="s">
        <v>80</v>
      </c>
      <c r="D75" s="17" t="s">
        <v>84</v>
      </c>
      <c r="E75" s="17"/>
      <c r="F75" s="14">
        <f t="shared" si="24"/>
        <v>0</v>
      </c>
      <c r="G75" s="14">
        <f t="shared" si="25"/>
        <v>5000</v>
      </c>
      <c r="H75" s="14">
        <f t="shared" si="25"/>
        <v>5000</v>
      </c>
    </row>
    <row r="76" spans="1:8" ht="55.15" customHeight="1" x14ac:dyDescent="0.25">
      <c r="A76" s="34" t="s">
        <v>37</v>
      </c>
      <c r="B76" s="17" t="s">
        <v>20</v>
      </c>
      <c r="C76" s="17" t="s">
        <v>80</v>
      </c>
      <c r="D76" s="17" t="s">
        <v>84</v>
      </c>
      <c r="E76" s="17" t="s">
        <v>38</v>
      </c>
      <c r="F76" s="65">
        <v>0</v>
      </c>
      <c r="G76" s="19">
        <v>5000</v>
      </c>
      <c r="H76" s="19">
        <v>5000</v>
      </c>
    </row>
    <row r="77" spans="1:8" ht="42.75" x14ac:dyDescent="0.25">
      <c r="A77" s="33" t="s">
        <v>87</v>
      </c>
      <c r="B77" s="18" t="s">
        <v>86</v>
      </c>
      <c r="C77" s="18" t="s">
        <v>10</v>
      </c>
      <c r="D77" s="18"/>
      <c r="E77" s="18"/>
      <c r="F77" s="13">
        <f>F78</f>
        <v>6714147.410000002</v>
      </c>
      <c r="G77" s="13">
        <f t="shared" ref="G77:H77" si="26">G78</f>
        <v>5959060</v>
      </c>
      <c r="H77" s="13">
        <f t="shared" si="26"/>
        <v>5874150</v>
      </c>
    </row>
    <row r="78" spans="1:8" x14ac:dyDescent="0.25">
      <c r="A78" s="40" t="s">
        <v>88</v>
      </c>
      <c r="B78" s="21" t="s">
        <v>86</v>
      </c>
      <c r="C78" s="21" t="s">
        <v>55</v>
      </c>
      <c r="D78" s="21"/>
      <c r="E78" s="21"/>
      <c r="F78" s="16">
        <f>F79+F86+F90+F92+F94+F96+F98+F100</f>
        <v>6714147.410000002</v>
      </c>
      <c r="G78" s="16">
        <f>G79+G86</f>
        <v>5959060</v>
      </c>
      <c r="H78" s="16">
        <f>H79+H86</f>
        <v>5874150</v>
      </c>
    </row>
    <row r="79" spans="1:8" ht="84" customHeight="1" x14ac:dyDescent="0.25">
      <c r="A79" s="34" t="s">
        <v>158</v>
      </c>
      <c r="B79" s="20" t="s">
        <v>86</v>
      </c>
      <c r="C79" s="20" t="s">
        <v>55</v>
      </c>
      <c r="D79" s="17" t="s">
        <v>129</v>
      </c>
      <c r="E79" s="20"/>
      <c r="F79" s="15">
        <f>F80</f>
        <v>695046.87</v>
      </c>
      <c r="G79" s="15">
        <f t="shared" ref="G79:H79" si="27">G80</f>
        <v>10000</v>
      </c>
      <c r="H79" s="15">
        <f t="shared" si="27"/>
        <v>10000</v>
      </c>
    </row>
    <row r="80" spans="1:8" ht="85.5" customHeight="1" x14ac:dyDescent="0.25">
      <c r="A80" s="43" t="s">
        <v>125</v>
      </c>
      <c r="B80" s="17" t="s">
        <v>86</v>
      </c>
      <c r="C80" s="17" t="s">
        <v>55</v>
      </c>
      <c r="D80" s="17" t="s">
        <v>128</v>
      </c>
      <c r="E80" s="17"/>
      <c r="F80" s="14">
        <f>F85+F83</f>
        <v>695046.87</v>
      </c>
      <c r="G80" s="14">
        <f t="shared" ref="G80:H80" si="28">G85+G83</f>
        <v>10000</v>
      </c>
      <c r="H80" s="14">
        <f t="shared" si="28"/>
        <v>10000</v>
      </c>
    </row>
    <row r="81" spans="1:9" ht="84.75" customHeight="1" x14ac:dyDescent="0.25">
      <c r="A81" s="34" t="s">
        <v>124</v>
      </c>
      <c r="B81" s="17" t="s">
        <v>86</v>
      </c>
      <c r="C81" s="17" t="s">
        <v>55</v>
      </c>
      <c r="D81" s="17" t="s">
        <v>127</v>
      </c>
      <c r="E81" s="17"/>
      <c r="F81" s="14">
        <f>F82</f>
        <v>0</v>
      </c>
      <c r="G81" s="14">
        <f t="shared" ref="G81:H82" si="29">G82</f>
        <v>5000</v>
      </c>
      <c r="H81" s="14">
        <f t="shared" si="29"/>
        <v>5000</v>
      </c>
    </row>
    <row r="82" spans="1:9" ht="69" customHeight="1" x14ac:dyDescent="0.25">
      <c r="A82" s="34" t="s">
        <v>123</v>
      </c>
      <c r="B82" s="17" t="s">
        <v>86</v>
      </c>
      <c r="C82" s="17" t="s">
        <v>55</v>
      </c>
      <c r="D82" s="17" t="s">
        <v>122</v>
      </c>
      <c r="E82" s="20"/>
      <c r="F82" s="14">
        <f>F83</f>
        <v>0</v>
      </c>
      <c r="G82" s="14">
        <f t="shared" si="29"/>
        <v>5000</v>
      </c>
      <c r="H82" s="14">
        <f t="shared" si="29"/>
        <v>5000</v>
      </c>
    </row>
    <row r="83" spans="1:9" ht="61.9" customHeight="1" thickBot="1" x14ac:dyDescent="0.3">
      <c r="A83" s="34" t="s">
        <v>37</v>
      </c>
      <c r="B83" s="17" t="s">
        <v>86</v>
      </c>
      <c r="C83" s="17" t="s">
        <v>55</v>
      </c>
      <c r="D83" s="17" t="s">
        <v>122</v>
      </c>
      <c r="E83" s="17" t="s">
        <v>38</v>
      </c>
      <c r="F83" s="65"/>
      <c r="G83" s="19">
        <v>5000</v>
      </c>
      <c r="H83" s="19">
        <v>5000</v>
      </c>
    </row>
    <row r="84" spans="1:9" ht="105.75" customHeight="1" thickBot="1" x14ac:dyDescent="0.3">
      <c r="A84" s="42" t="s">
        <v>126</v>
      </c>
      <c r="B84" s="17" t="s">
        <v>86</v>
      </c>
      <c r="C84" s="17" t="s">
        <v>55</v>
      </c>
      <c r="D84" s="17" t="s">
        <v>130</v>
      </c>
      <c r="E84" s="20"/>
      <c r="F84" s="14">
        <f>F85</f>
        <v>695046.87</v>
      </c>
      <c r="G84" s="14">
        <f t="shared" ref="G84:H84" si="30">G85</f>
        <v>5000</v>
      </c>
      <c r="H84" s="14">
        <f t="shared" si="30"/>
        <v>5000</v>
      </c>
    </row>
    <row r="85" spans="1:9" ht="61.15" customHeight="1" x14ac:dyDescent="0.25">
      <c r="A85" s="50" t="s">
        <v>37</v>
      </c>
      <c r="B85" s="17" t="s">
        <v>86</v>
      </c>
      <c r="C85" s="17" t="s">
        <v>55</v>
      </c>
      <c r="D85" s="17" t="s">
        <v>130</v>
      </c>
      <c r="E85" s="17" t="s">
        <v>38</v>
      </c>
      <c r="F85" s="65">
        <v>695046.87</v>
      </c>
      <c r="G85" s="19">
        <v>5000</v>
      </c>
      <c r="H85" s="19">
        <v>5000</v>
      </c>
    </row>
    <row r="86" spans="1:9" ht="54" customHeight="1" x14ac:dyDescent="0.25">
      <c r="A86" s="40" t="s">
        <v>56</v>
      </c>
      <c r="B86" s="20" t="s">
        <v>86</v>
      </c>
      <c r="C86" s="20" t="s">
        <v>55</v>
      </c>
      <c r="D86" s="20" t="s">
        <v>57</v>
      </c>
      <c r="E86" s="20"/>
      <c r="F86" s="15">
        <f>F87</f>
        <v>5708523.7400000002</v>
      </c>
      <c r="G86" s="15">
        <f t="shared" ref="G86:H87" si="31">G87</f>
        <v>5949060</v>
      </c>
      <c r="H86" s="15">
        <f t="shared" si="31"/>
        <v>5864150</v>
      </c>
    </row>
    <row r="87" spans="1:9" ht="33.75" customHeight="1" x14ac:dyDescent="0.25">
      <c r="A87" s="40" t="s">
        <v>58</v>
      </c>
      <c r="B87" s="21" t="s">
        <v>86</v>
      </c>
      <c r="C87" s="21" t="s">
        <v>55</v>
      </c>
      <c r="D87" s="21" t="s">
        <v>59</v>
      </c>
      <c r="E87" s="21"/>
      <c r="F87" s="16">
        <f>F88</f>
        <v>5708523.7400000002</v>
      </c>
      <c r="G87" s="16">
        <f t="shared" si="31"/>
        <v>5949060</v>
      </c>
      <c r="H87" s="16">
        <f t="shared" si="31"/>
        <v>5864150</v>
      </c>
    </row>
    <row r="88" spans="1:9" ht="33.75" customHeight="1" x14ac:dyDescent="0.25">
      <c r="A88" s="34" t="s">
        <v>104</v>
      </c>
      <c r="B88" s="17" t="s">
        <v>86</v>
      </c>
      <c r="C88" s="17" t="s">
        <v>55</v>
      </c>
      <c r="D88" s="17" t="s">
        <v>105</v>
      </c>
      <c r="E88" s="17"/>
      <c r="F88" s="14">
        <f>F89</f>
        <v>5708523.7400000002</v>
      </c>
      <c r="G88" s="14">
        <f t="shared" ref="G88:H88" si="32">G89</f>
        <v>5949060</v>
      </c>
      <c r="H88" s="14">
        <f t="shared" si="32"/>
        <v>5864150</v>
      </c>
    </row>
    <row r="89" spans="1:9" ht="46.5" customHeight="1" x14ac:dyDescent="0.25">
      <c r="A89" s="44" t="s">
        <v>37</v>
      </c>
      <c r="B89" s="23" t="s">
        <v>86</v>
      </c>
      <c r="C89" s="23" t="s">
        <v>55</v>
      </c>
      <c r="D89" s="23" t="s">
        <v>105</v>
      </c>
      <c r="E89" s="23" t="s">
        <v>38</v>
      </c>
      <c r="F89" s="66">
        <v>5708523.7400000002</v>
      </c>
      <c r="G89" s="24">
        <f>5849057+3+100000</f>
        <v>5949060</v>
      </c>
      <c r="H89" s="24">
        <f>5764147+3+100000</f>
        <v>5864150</v>
      </c>
      <c r="I89" s="30"/>
    </row>
    <row r="90" spans="1:9" ht="61.5" customHeight="1" x14ac:dyDescent="0.25">
      <c r="A90" s="37" t="s">
        <v>131</v>
      </c>
      <c r="B90" s="23" t="s">
        <v>86</v>
      </c>
      <c r="C90" s="23" t="s">
        <v>55</v>
      </c>
      <c r="D90" s="27" t="s">
        <v>138</v>
      </c>
      <c r="E90" s="27"/>
      <c r="F90" s="64">
        <f>F91</f>
        <v>62115.360000000001</v>
      </c>
      <c r="G90" s="28">
        <f t="shared" ref="G90:H90" si="33">G91</f>
        <v>0</v>
      </c>
      <c r="H90" s="28">
        <f t="shared" si="33"/>
        <v>0</v>
      </c>
    </row>
    <row r="91" spans="1:9" ht="46.5" customHeight="1" x14ac:dyDescent="0.25">
      <c r="A91" s="37" t="s">
        <v>132</v>
      </c>
      <c r="B91" s="23" t="s">
        <v>86</v>
      </c>
      <c r="C91" s="23" t="s">
        <v>55</v>
      </c>
      <c r="D91" s="27" t="s">
        <v>138</v>
      </c>
      <c r="E91" s="27">
        <v>200</v>
      </c>
      <c r="F91" s="67">
        <v>62115.360000000001</v>
      </c>
      <c r="G91" s="29">
        <v>0</v>
      </c>
      <c r="H91" s="29">
        <v>0</v>
      </c>
    </row>
    <row r="92" spans="1:9" ht="46.5" customHeight="1" x14ac:dyDescent="0.25">
      <c r="A92" s="37" t="s">
        <v>133</v>
      </c>
      <c r="B92" s="23" t="s">
        <v>86</v>
      </c>
      <c r="C92" s="23" t="s">
        <v>55</v>
      </c>
      <c r="D92" s="27" t="s">
        <v>139</v>
      </c>
      <c r="E92" s="27"/>
      <c r="F92" s="64">
        <f>F93</f>
        <v>62115.360000000001</v>
      </c>
      <c r="G92" s="28">
        <f t="shared" ref="G92:H92" si="34">G93</f>
        <v>0</v>
      </c>
      <c r="H92" s="28">
        <f t="shared" si="34"/>
        <v>0</v>
      </c>
    </row>
    <row r="93" spans="1:9" ht="46.5" customHeight="1" x14ac:dyDescent="0.25">
      <c r="A93" s="37" t="s">
        <v>132</v>
      </c>
      <c r="B93" s="23" t="s">
        <v>86</v>
      </c>
      <c r="C93" s="23" t="s">
        <v>55</v>
      </c>
      <c r="D93" s="27" t="s">
        <v>139</v>
      </c>
      <c r="E93" s="27">
        <v>200</v>
      </c>
      <c r="F93" s="67">
        <v>62115.360000000001</v>
      </c>
      <c r="G93" s="29">
        <v>0</v>
      </c>
      <c r="H93" s="29">
        <v>0</v>
      </c>
    </row>
    <row r="94" spans="1:9" ht="46.5" customHeight="1" x14ac:dyDescent="0.25">
      <c r="A94" s="37" t="s">
        <v>134</v>
      </c>
      <c r="B94" s="23" t="s">
        <v>86</v>
      </c>
      <c r="C94" s="23" t="s">
        <v>55</v>
      </c>
      <c r="D94" s="27" t="s">
        <v>140</v>
      </c>
      <c r="E94" s="27"/>
      <c r="F94" s="64">
        <f>F95</f>
        <v>62115.28</v>
      </c>
      <c r="G94" s="28">
        <f t="shared" ref="G94:H94" si="35">G95</f>
        <v>0</v>
      </c>
      <c r="H94" s="28">
        <f t="shared" si="35"/>
        <v>0</v>
      </c>
    </row>
    <row r="95" spans="1:9" ht="46.5" customHeight="1" x14ac:dyDescent="0.25">
      <c r="A95" s="37" t="s">
        <v>132</v>
      </c>
      <c r="B95" s="23" t="s">
        <v>86</v>
      </c>
      <c r="C95" s="23" t="s">
        <v>55</v>
      </c>
      <c r="D95" s="27" t="s">
        <v>140</v>
      </c>
      <c r="E95" s="27">
        <v>200</v>
      </c>
      <c r="F95" s="67">
        <v>62115.28</v>
      </c>
      <c r="G95" s="29">
        <v>0</v>
      </c>
      <c r="H95" s="29">
        <v>0</v>
      </c>
    </row>
    <row r="96" spans="1:9" ht="126.75" customHeight="1" x14ac:dyDescent="0.25">
      <c r="A96" s="37" t="s">
        <v>131</v>
      </c>
      <c r="B96" s="23" t="s">
        <v>86</v>
      </c>
      <c r="C96" s="23" t="s">
        <v>55</v>
      </c>
      <c r="D96" s="27" t="s">
        <v>141</v>
      </c>
      <c r="E96" s="27"/>
      <c r="F96" s="64">
        <f>F97</f>
        <v>41410.239999999998</v>
      </c>
      <c r="G96" s="28">
        <f t="shared" ref="G96:H96" si="36">G97</f>
        <v>0</v>
      </c>
      <c r="H96" s="28">
        <f t="shared" si="36"/>
        <v>0</v>
      </c>
    </row>
    <row r="97" spans="1:8" ht="46.5" customHeight="1" x14ac:dyDescent="0.25">
      <c r="A97" s="37" t="s">
        <v>135</v>
      </c>
      <c r="B97" s="23" t="s">
        <v>86</v>
      </c>
      <c r="C97" s="23" t="s">
        <v>55</v>
      </c>
      <c r="D97" s="27" t="s">
        <v>141</v>
      </c>
      <c r="E97" s="27">
        <v>200</v>
      </c>
      <c r="F97" s="67">
        <v>41410.239999999998</v>
      </c>
      <c r="G97" s="29">
        <v>0</v>
      </c>
      <c r="H97" s="29">
        <v>0</v>
      </c>
    </row>
    <row r="98" spans="1:8" ht="126.75" customHeight="1" x14ac:dyDescent="0.25">
      <c r="A98" s="37" t="s">
        <v>136</v>
      </c>
      <c r="B98" s="23" t="s">
        <v>86</v>
      </c>
      <c r="C98" s="23" t="s">
        <v>55</v>
      </c>
      <c r="D98" s="27" t="s">
        <v>142</v>
      </c>
      <c r="E98" s="27"/>
      <c r="F98" s="64">
        <f>F99</f>
        <v>41410.239999999998</v>
      </c>
      <c r="G98" s="28">
        <f t="shared" ref="G98:H98" si="37">G99</f>
        <v>0</v>
      </c>
      <c r="H98" s="28">
        <f t="shared" si="37"/>
        <v>0</v>
      </c>
    </row>
    <row r="99" spans="1:8" ht="46.5" customHeight="1" x14ac:dyDescent="0.25">
      <c r="A99" s="37" t="s">
        <v>135</v>
      </c>
      <c r="B99" s="23" t="s">
        <v>86</v>
      </c>
      <c r="C99" s="23" t="s">
        <v>55</v>
      </c>
      <c r="D99" s="27" t="s">
        <v>142</v>
      </c>
      <c r="E99" s="27">
        <v>200</v>
      </c>
      <c r="F99" s="67">
        <v>41410.239999999998</v>
      </c>
      <c r="G99" s="29">
        <v>0</v>
      </c>
      <c r="H99" s="29">
        <v>0</v>
      </c>
    </row>
    <row r="100" spans="1:8" ht="117.75" customHeight="1" x14ac:dyDescent="0.25">
      <c r="A100" s="37" t="s">
        <v>137</v>
      </c>
      <c r="B100" s="23" t="s">
        <v>86</v>
      </c>
      <c r="C100" s="23" t="s">
        <v>55</v>
      </c>
      <c r="D100" s="27" t="s">
        <v>143</v>
      </c>
      <c r="E100" s="27"/>
      <c r="F100" s="64">
        <f>F101</f>
        <v>41410.32</v>
      </c>
      <c r="G100" s="28">
        <f t="shared" ref="G100:H100" si="38">G101</f>
        <v>0</v>
      </c>
      <c r="H100" s="28">
        <f t="shared" si="38"/>
        <v>0</v>
      </c>
    </row>
    <row r="101" spans="1:8" ht="46.5" customHeight="1" x14ac:dyDescent="0.25">
      <c r="A101" s="37" t="s">
        <v>135</v>
      </c>
      <c r="B101" s="23" t="s">
        <v>86</v>
      </c>
      <c r="C101" s="23" t="s">
        <v>55</v>
      </c>
      <c r="D101" s="27" t="s">
        <v>143</v>
      </c>
      <c r="E101" s="27">
        <v>200</v>
      </c>
      <c r="F101" s="67">
        <v>41410.32</v>
      </c>
      <c r="G101" s="29">
        <v>0</v>
      </c>
      <c r="H101" s="29">
        <v>0</v>
      </c>
    </row>
    <row r="102" spans="1:8" ht="28.5" x14ac:dyDescent="0.25">
      <c r="A102" s="45" t="s">
        <v>90</v>
      </c>
      <c r="B102" s="18" t="s">
        <v>89</v>
      </c>
      <c r="C102" s="18" t="s">
        <v>10</v>
      </c>
      <c r="D102" s="25"/>
      <c r="E102" s="25"/>
      <c r="F102" s="26">
        <f>F103</f>
        <v>2671840.9500000002</v>
      </c>
      <c r="G102" s="26">
        <f t="shared" ref="G102" si="39">G103</f>
        <v>0</v>
      </c>
      <c r="H102" s="26">
        <f>H103</f>
        <v>0</v>
      </c>
    </row>
    <row r="103" spans="1:8" ht="25.5" customHeight="1" x14ac:dyDescent="0.25">
      <c r="A103" s="53" t="s">
        <v>91</v>
      </c>
      <c r="B103" s="20" t="s">
        <v>89</v>
      </c>
      <c r="C103" s="20" t="s">
        <v>9</v>
      </c>
      <c r="D103" s="20"/>
      <c r="E103" s="20"/>
      <c r="F103" s="15">
        <f>F104</f>
        <v>2671840.9500000002</v>
      </c>
      <c r="G103" s="15">
        <f t="shared" ref="G103:H103" si="40">G104+G108+G111</f>
        <v>0</v>
      </c>
      <c r="H103" s="15">
        <f t="shared" si="40"/>
        <v>0</v>
      </c>
    </row>
    <row r="104" spans="1:8" ht="70.150000000000006" customHeight="1" x14ac:dyDescent="0.25">
      <c r="A104" s="54" t="s">
        <v>159</v>
      </c>
      <c r="B104" s="17" t="s">
        <v>89</v>
      </c>
      <c r="C104" s="17" t="s">
        <v>9</v>
      </c>
      <c r="D104" s="55" t="s">
        <v>160</v>
      </c>
      <c r="E104" s="20"/>
      <c r="F104" s="15">
        <f>F105+F108+F111+F113</f>
        <v>2671840.9500000002</v>
      </c>
      <c r="G104" s="15">
        <v>0</v>
      </c>
      <c r="H104" s="15">
        <v>0</v>
      </c>
    </row>
    <row r="105" spans="1:8" ht="55.9" customHeight="1" x14ac:dyDescent="0.25">
      <c r="A105" s="37" t="s">
        <v>167</v>
      </c>
      <c r="B105" s="17" t="s">
        <v>89</v>
      </c>
      <c r="C105" s="17" t="s">
        <v>9</v>
      </c>
      <c r="D105" s="55" t="s">
        <v>161</v>
      </c>
      <c r="E105" s="27"/>
      <c r="F105" s="56">
        <f>F106</f>
        <v>13844.32</v>
      </c>
      <c r="G105" s="29">
        <v>0</v>
      </c>
      <c r="H105" s="29">
        <v>0</v>
      </c>
    </row>
    <row r="106" spans="1:8" ht="55.9" customHeight="1" x14ac:dyDescent="0.25">
      <c r="A106" s="54" t="s">
        <v>162</v>
      </c>
      <c r="B106" s="17" t="s">
        <v>89</v>
      </c>
      <c r="C106" s="17" t="s">
        <v>9</v>
      </c>
      <c r="D106" s="55" t="s">
        <v>163</v>
      </c>
      <c r="E106" s="27"/>
      <c r="F106" s="56">
        <f>F107</f>
        <v>13844.32</v>
      </c>
      <c r="G106" s="29">
        <v>0</v>
      </c>
      <c r="H106" s="29">
        <v>0</v>
      </c>
    </row>
    <row r="107" spans="1:8" ht="55.9" customHeight="1" x14ac:dyDescent="0.25">
      <c r="A107" s="54" t="s">
        <v>146</v>
      </c>
      <c r="B107" s="17" t="s">
        <v>89</v>
      </c>
      <c r="C107" s="17" t="s">
        <v>9</v>
      </c>
      <c r="D107" s="55" t="s">
        <v>164</v>
      </c>
      <c r="E107" s="55">
        <v>200</v>
      </c>
      <c r="F107" s="68">
        <v>13844.32</v>
      </c>
      <c r="G107" s="29">
        <v>0</v>
      </c>
      <c r="H107" s="29">
        <v>0</v>
      </c>
    </row>
    <row r="108" spans="1:8" ht="55.9" customHeight="1" x14ac:dyDescent="0.25">
      <c r="A108" s="37" t="s">
        <v>145</v>
      </c>
      <c r="B108" s="17" t="s">
        <v>89</v>
      </c>
      <c r="C108" s="17" t="s">
        <v>9</v>
      </c>
      <c r="D108" s="27" t="s">
        <v>148</v>
      </c>
      <c r="E108" s="27"/>
      <c r="F108" s="56">
        <f>F109</f>
        <v>1200000</v>
      </c>
      <c r="G108" s="29">
        <v>0</v>
      </c>
      <c r="H108" s="29">
        <v>0</v>
      </c>
    </row>
    <row r="109" spans="1:8" ht="55.9" customHeight="1" x14ac:dyDescent="0.25">
      <c r="A109" s="37" t="s">
        <v>146</v>
      </c>
      <c r="B109" s="17" t="s">
        <v>89</v>
      </c>
      <c r="C109" s="17" t="s">
        <v>9</v>
      </c>
      <c r="D109" s="27" t="s">
        <v>148</v>
      </c>
      <c r="E109" s="27">
        <v>200</v>
      </c>
      <c r="F109" s="68">
        <v>1200000</v>
      </c>
      <c r="G109" s="29">
        <v>0</v>
      </c>
      <c r="H109" s="29">
        <v>0</v>
      </c>
    </row>
    <row r="110" spans="1:8" ht="55.9" customHeight="1" x14ac:dyDescent="0.25">
      <c r="A110" s="37" t="s">
        <v>144</v>
      </c>
      <c r="B110" s="17" t="s">
        <v>89</v>
      </c>
      <c r="C110" s="17" t="s">
        <v>9</v>
      </c>
      <c r="D110" s="27" t="s">
        <v>149</v>
      </c>
      <c r="E110" s="27"/>
      <c r="F110" s="56">
        <f>F111</f>
        <v>1380156.63</v>
      </c>
      <c r="G110" s="29">
        <v>0</v>
      </c>
      <c r="H110" s="29">
        <v>0</v>
      </c>
    </row>
    <row r="111" spans="1:8" ht="92.25" customHeight="1" x14ac:dyDescent="0.25">
      <c r="A111" s="37" t="s">
        <v>147</v>
      </c>
      <c r="B111" s="51" t="s">
        <v>89</v>
      </c>
      <c r="C111" s="51" t="s">
        <v>9</v>
      </c>
      <c r="D111" s="52" t="s">
        <v>149</v>
      </c>
      <c r="E111" s="52"/>
      <c r="F111" s="57">
        <f>F112</f>
        <v>1380156.63</v>
      </c>
      <c r="G111" s="29">
        <v>0</v>
      </c>
      <c r="H111" s="29">
        <v>0</v>
      </c>
    </row>
    <row r="112" spans="1:8" ht="73.900000000000006" customHeight="1" x14ac:dyDescent="0.25">
      <c r="A112" s="37" t="s">
        <v>146</v>
      </c>
      <c r="B112" s="17" t="s">
        <v>89</v>
      </c>
      <c r="C112" s="17" t="s">
        <v>9</v>
      </c>
      <c r="D112" s="27" t="s">
        <v>149</v>
      </c>
      <c r="E112" s="27">
        <v>200</v>
      </c>
      <c r="F112" s="69">
        <v>1380156.63</v>
      </c>
      <c r="G112" s="29">
        <v>0</v>
      </c>
      <c r="H112" s="29">
        <v>0</v>
      </c>
    </row>
    <row r="113" spans="1:10" ht="73.900000000000006" customHeight="1" x14ac:dyDescent="0.25">
      <c r="A113" s="60" t="s">
        <v>174</v>
      </c>
      <c r="B113" s="63" t="s">
        <v>89</v>
      </c>
      <c r="C113" s="63" t="s">
        <v>9</v>
      </c>
      <c r="D113" s="55" t="s">
        <v>173</v>
      </c>
      <c r="E113" s="52"/>
      <c r="F113" s="61">
        <f>F114</f>
        <v>77840</v>
      </c>
      <c r="G113" s="62"/>
      <c r="H113" s="62"/>
    </row>
    <row r="114" spans="1:10" ht="73.900000000000006" customHeight="1" x14ac:dyDescent="0.25">
      <c r="A114" s="60" t="s">
        <v>37</v>
      </c>
      <c r="B114" s="63" t="s">
        <v>89</v>
      </c>
      <c r="C114" s="63" t="s">
        <v>9</v>
      </c>
      <c r="D114" s="55" t="s">
        <v>173</v>
      </c>
      <c r="E114" s="52">
        <v>200</v>
      </c>
      <c r="F114" s="70">
        <v>77840</v>
      </c>
      <c r="G114" s="62"/>
      <c r="H114" s="62"/>
    </row>
    <row r="115" spans="1:10" ht="21.75" customHeight="1" x14ac:dyDescent="0.25">
      <c r="A115" s="45" t="s">
        <v>93</v>
      </c>
      <c r="B115" s="25" t="s">
        <v>71</v>
      </c>
      <c r="C115" s="25" t="s">
        <v>10</v>
      </c>
      <c r="D115" s="25"/>
      <c r="E115" s="25"/>
      <c r="F115" s="26">
        <f>F116+F121</f>
        <v>1664517.93</v>
      </c>
      <c r="G115" s="26">
        <f t="shared" ref="G115:H115" si="41">G116+G121</f>
        <v>1050000</v>
      </c>
      <c r="H115" s="26">
        <f t="shared" si="41"/>
        <v>1050000</v>
      </c>
    </row>
    <row r="116" spans="1:10" ht="23.25" customHeight="1" x14ac:dyDescent="0.25">
      <c r="A116" s="40" t="s">
        <v>94</v>
      </c>
      <c r="B116" s="20" t="s">
        <v>71</v>
      </c>
      <c r="C116" s="20" t="s">
        <v>9</v>
      </c>
      <c r="D116" s="20"/>
      <c r="E116" s="20"/>
      <c r="F116" s="15">
        <f t="shared" ref="F116:F119" si="42">F117</f>
        <v>1618307.93</v>
      </c>
      <c r="G116" s="15">
        <f t="shared" ref="G116:H118" si="43">G117</f>
        <v>1000000</v>
      </c>
      <c r="H116" s="15">
        <f t="shared" si="43"/>
        <v>1000000</v>
      </c>
    </row>
    <row r="117" spans="1:10" ht="66" customHeight="1" x14ac:dyDescent="0.25">
      <c r="A117" s="34" t="s">
        <v>106</v>
      </c>
      <c r="B117" s="17" t="s">
        <v>71</v>
      </c>
      <c r="C117" s="17" t="s">
        <v>9</v>
      </c>
      <c r="D117" s="17" t="s">
        <v>57</v>
      </c>
      <c r="E117" s="17"/>
      <c r="F117" s="14">
        <f>F118</f>
        <v>1618307.93</v>
      </c>
      <c r="G117" s="14">
        <f t="shared" si="43"/>
        <v>1000000</v>
      </c>
      <c r="H117" s="14">
        <f t="shared" si="43"/>
        <v>1000000</v>
      </c>
    </row>
    <row r="118" spans="1:10" ht="37.5" customHeight="1" x14ac:dyDescent="0.25">
      <c r="A118" s="40" t="s">
        <v>58</v>
      </c>
      <c r="B118" s="17" t="s">
        <v>71</v>
      </c>
      <c r="C118" s="17" t="s">
        <v>9</v>
      </c>
      <c r="D118" s="17" t="s">
        <v>59</v>
      </c>
      <c r="E118" s="17"/>
      <c r="F118" s="14">
        <f>F119</f>
        <v>1618307.93</v>
      </c>
      <c r="G118" s="14">
        <f t="shared" si="43"/>
        <v>1000000</v>
      </c>
      <c r="H118" s="14">
        <f t="shared" si="43"/>
        <v>1000000</v>
      </c>
    </row>
    <row r="119" spans="1:10" ht="50.25" customHeight="1" x14ac:dyDescent="0.25">
      <c r="A119" s="34" t="s">
        <v>96</v>
      </c>
      <c r="B119" s="17" t="s">
        <v>71</v>
      </c>
      <c r="C119" s="17" t="s">
        <v>9</v>
      </c>
      <c r="D119" s="17" t="s">
        <v>107</v>
      </c>
      <c r="E119" s="17"/>
      <c r="F119" s="14">
        <f t="shared" si="42"/>
        <v>1618307.93</v>
      </c>
      <c r="G119" s="14">
        <f t="shared" ref="G119:H119" si="44">G120</f>
        <v>1000000</v>
      </c>
      <c r="H119" s="14">
        <f t="shared" si="44"/>
        <v>1000000</v>
      </c>
    </row>
    <row r="120" spans="1:10" ht="39" customHeight="1" x14ac:dyDescent="0.25">
      <c r="A120" s="34" t="s">
        <v>95</v>
      </c>
      <c r="B120" s="17" t="s">
        <v>71</v>
      </c>
      <c r="C120" s="17" t="s">
        <v>9</v>
      </c>
      <c r="D120" s="17" t="s">
        <v>107</v>
      </c>
      <c r="E120" s="17" t="s">
        <v>92</v>
      </c>
      <c r="F120" s="65">
        <v>1618307.93</v>
      </c>
      <c r="G120" s="19">
        <v>1000000</v>
      </c>
      <c r="H120" s="19">
        <v>1000000</v>
      </c>
      <c r="I120" s="59">
        <v>50770</v>
      </c>
      <c r="J120" s="59">
        <v>66385</v>
      </c>
    </row>
    <row r="121" spans="1:10" ht="27.75" customHeight="1" x14ac:dyDescent="0.25">
      <c r="A121" s="40" t="s">
        <v>108</v>
      </c>
      <c r="B121" s="20" t="s">
        <v>71</v>
      </c>
      <c r="C121" s="20" t="s">
        <v>20</v>
      </c>
      <c r="D121" s="20"/>
      <c r="E121" s="20"/>
      <c r="F121" s="15">
        <f>F122</f>
        <v>46210</v>
      </c>
      <c r="G121" s="15">
        <f t="shared" ref="G121:H124" si="45">G122</f>
        <v>50000</v>
      </c>
      <c r="H121" s="15">
        <f t="shared" si="45"/>
        <v>50000</v>
      </c>
    </row>
    <row r="122" spans="1:10" ht="39" customHeight="1" x14ac:dyDescent="0.25">
      <c r="A122" s="34" t="s">
        <v>106</v>
      </c>
      <c r="B122" s="17" t="s">
        <v>71</v>
      </c>
      <c r="C122" s="17" t="s">
        <v>20</v>
      </c>
      <c r="D122" s="17" t="s">
        <v>57</v>
      </c>
      <c r="E122" s="17"/>
      <c r="F122" s="14">
        <f>F123</f>
        <v>46210</v>
      </c>
      <c r="G122" s="14">
        <f t="shared" si="45"/>
        <v>50000</v>
      </c>
      <c r="H122" s="14">
        <f t="shared" si="45"/>
        <v>50000</v>
      </c>
    </row>
    <row r="123" spans="1:10" ht="39" customHeight="1" x14ac:dyDescent="0.25">
      <c r="A123" s="40" t="s">
        <v>58</v>
      </c>
      <c r="B123" s="17" t="s">
        <v>71</v>
      </c>
      <c r="C123" s="17" t="s">
        <v>20</v>
      </c>
      <c r="D123" s="17" t="s">
        <v>59</v>
      </c>
      <c r="E123" s="17"/>
      <c r="F123" s="14">
        <f>F124</f>
        <v>46210</v>
      </c>
      <c r="G123" s="14">
        <f t="shared" si="45"/>
        <v>50000</v>
      </c>
      <c r="H123" s="14">
        <f t="shared" si="45"/>
        <v>50000</v>
      </c>
    </row>
    <row r="124" spans="1:10" ht="42.75" customHeight="1" x14ac:dyDescent="0.25">
      <c r="A124" s="34" t="s">
        <v>109</v>
      </c>
      <c r="B124" s="17" t="s">
        <v>71</v>
      </c>
      <c r="C124" s="17" t="s">
        <v>20</v>
      </c>
      <c r="D124" s="17" t="s">
        <v>110</v>
      </c>
      <c r="E124" s="17"/>
      <c r="F124" s="14">
        <f>F125</f>
        <v>46210</v>
      </c>
      <c r="G124" s="14">
        <f t="shared" si="45"/>
        <v>50000</v>
      </c>
      <c r="H124" s="14">
        <f t="shared" si="45"/>
        <v>50000</v>
      </c>
    </row>
    <row r="125" spans="1:10" ht="57" customHeight="1" x14ac:dyDescent="0.25">
      <c r="A125" s="34" t="s">
        <v>37</v>
      </c>
      <c r="B125" s="17" t="s">
        <v>71</v>
      </c>
      <c r="C125" s="17" t="s">
        <v>20</v>
      </c>
      <c r="D125" s="17" t="s">
        <v>110</v>
      </c>
      <c r="E125" s="17" t="s">
        <v>38</v>
      </c>
      <c r="F125" s="65">
        <v>46210</v>
      </c>
      <c r="G125" s="19">
        <v>50000</v>
      </c>
      <c r="H125" s="19">
        <v>50000</v>
      </c>
    </row>
  </sheetData>
  <mergeCells count="3">
    <mergeCell ref="A4:H4"/>
    <mergeCell ref="D3:H3"/>
    <mergeCell ref="F2:H2"/>
  </mergeCells>
  <pageMargins left="0.70866141732283472" right="0.11811023622047245" top="0.15748031496062992" bottom="0.19685039370078741" header="0.31496062992125984" footer="0.31496062992125984"/>
  <pageSetup paperSize="9" scale="59" orientation="portrait" r:id="rId1"/>
  <rowBreaks count="2" manualBreakCount="2">
    <brk id="23" max="7" man="1"/>
    <brk id="45"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2024-03-30T10:22:20Z</dcterms:modified>
</cp:coreProperties>
</file>