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05" yWindow="-105" windowWidth="20730" windowHeight="11760"/>
  </bookViews>
  <sheets>
    <sheet name="Лист1" sheetId="1" r:id="rId1"/>
    <sheet name="Лист2" sheetId="2" r:id="rId2"/>
    <sheet name="Лист3" sheetId="3" r:id="rId3"/>
  </sheets>
  <definedNames>
    <definedName name="_xlnm.Print_Area" localSheetId="0">Лист1!$A$1:$H$116</definedName>
  </definedNames>
  <calcPr calcId="124519"/>
</workbook>
</file>

<file path=xl/calcChain.xml><?xml version="1.0" encoding="utf-8"?>
<calcChain xmlns="http://schemas.openxmlformats.org/spreadsheetml/2006/main">
  <c r="H49" i="1"/>
  <c r="G49"/>
  <c r="F49"/>
  <c r="G16"/>
  <c r="H36"/>
  <c r="G36"/>
  <c r="F36"/>
  <c r="H37"/>
  <c r="G37"/>
  <c r="F37"/>
  <c r="H38"/>
  <c r="G38"/>
  <c r="F38"/>
  <c r="F84" l="1"/>
  <c r="F47"/>
  <c r="F24"/>
  <c r="I15" s="1"/>
  <c r="F100" l="1"/>
  <c r="G86"/>
  <c r="G85" s="1"/>
  <c r="H86"/>
  <c r="H85" s="1"/>
  <c r="G98"/>
  <c r="H98"/>
  <c r="F98"/>
  <c r="G96"/>
  <c r="H96"/>
  <c r="F96"/>
  <c r="F86"/>
  <c r="G90"/>
  <c r="H90"/>
  <c r="F90"/>
  <c r="G60"/>
  <c r="H60"/>
  <c r="F60"/>
  <c r="F32"/>
  <c r="G20"/>
  <c r="G19" s="1"/>
  <c r="G18" s="1"/>
  <c r="G17" s="1"/>
  <c r="H20"/>
  <c r="H19" s="1"/>
  <c r="H18" s="1"/>
  <c r="H17" s="1"/>
  <c r="H16" s="1"/>
  <c r="F20"/>
  <c r="F19" s="1"/>
  <c r="F18" s="1"/>
  <c r="F17" s="1"/>
  <c r="F16" s="1"/>
  <c r="G24" l="1"/>
  <c r="H24"/>
  <c r="H115"/>
  <c r="H114" s="1"/>
  <c r="H113" s="1"/>
  <c r="G115"/>
  <c r="G114" s="1"/>
  <c r="G113" s="1"/>
  <c r="F115"/>
  <c r="F114" s="1"/>
  <c r="F113" s="1"/>
  <c r="F112" s="1"/>
  <c r="H112" l="1"/>
  <c r="G112"/>
  <c r="H94"/>
  <c r="H93" s="1"/>
  <c r="G94"/>
  <c r="G93" s="1"/>
  <c r="F94"/>
  <c r="F93" s="1"/>
  <c r="F88" l="1"/>
  <c r="F87" s="1"/>
  <c r="G88"/>
  <c r="G87" s="1"/>
  <c r="H88"/>
  <c r="H87" s="1"/>
  <c r="H54"/>
  <c r="H53" s="1"/>
  <c r="H52" s="1"/>
  <c r="G54"/>
  <c r="G53" s="1"/>
  <c r="G52" s="1"/>
  <c r="F54"/>
  <c r="F53" s="1"/>
  <c r="F52" s="1"/>
  <c r="F85" l="1"/>
  <c r="H110" l="1"/>
  <c r="H109" s="1"/>
  <c r="H108" s="1"/>
  <c r="G110"/>
  <c r="G109" s="1"/>
  <c r="G108" s="1"/>
  <c r="F110"/>
  <c r="F109" s="1"/>
  <c r="F108" s="1"/>
  <c r="H81"/>
  <c r="H80" s="1"/>
  <c r="H79" s="1"/>
  <c r="H78" s="1"/>
  <c r="H77" s="1"/>
  <c r="H76" s="1"/>
  <c r="G81"/>
  <c r="G80" s="1"/>
  <c r="G79" s="1"/>
  <c r="G78" s="1"/>
  <c r="G77" s="1"/>
  <c r="G76" s="1"/>
  <c r="F81"/>
  <c r="F80" s="1"/>
  <c r="F79" s="1"/>
  <c r="F78" s="1"/>
  <c r="F77" s="1"/>
  <c r="F76" s="1"/>
  <c r="H74"/>
  <c r="H73" s="1"/>
  <c r="H72" s="1"/>
  <c r="H71" s="1"/>
  <c r="H70" s="1"/>
  <c r="G74"/>
  <c r="G73" s="1"/>
  <c r="G72" s="1"/>
  <c r="G71" s="1"/>
  <c r="G70" s="1"/>
  <c r="F74"/>
  <c r="F73" s="1"/>
  <c r="F72" s="1"/>
  <c r="F71" s="1"/>
  <c r="F70" s="1"/>
  <c r="H68"/>
  <c r="H67" s="1"/>
  <c r="H66" s="1"/>
  <c r="H65" s="1"/>
  <c r="H64" s="1"/>
  <c r="G68"/>
  <c r="G67" s="1"/>
  <c r="G66" s="1"/>
  <c r="G65" s="1"/>
  <c r="G64" s="1"/>
  <c r="F68"/>
  <c r="F67" s="1"/>
  <c r="F66" s="1"/>
  <c r="F65" s="1"/>
  <c r="F64" s="1"/>
  <c r="H59"/>
  <c r="H58" s="1"/>
  <c r="H57" s="1"/>
  <c r="H56" s="1"/>
  <c r="G59"/>
  <c r="G58" s="1"/>
  <c r="G57" s="1"/>
  <c r="G56" s="1"/>
  <c r="F59"/>
  <c r="F58" s="1"/>
  <c r="F57" s="1"/>
  <c r="F56" s="1"/>
  <c r="H48"/>
  <c r="H47" s="1"/>
  <c r="G48"/>
  <c r="G47" s="1"/>
  <c r="F48"/>
  <c r="H34"/>
  <c r="G34"/>
  <c r="F34"/>
  <c r="H45"/>
  <c r="H44" s="1"/>
  <c r="H43" s="1"/>
  <c r="H42" s="1"/>
  <c r="G45"/>
  <c r="G44" s="1"/>
  <c r="G43" s="1"/>
  <c r="G42" s="1"/>
  <c r="F45"/>
  <c r="F44" s="1"/>
  <c r="F43" s="1"/>
  <c r="F42" s="1"/>
  <c r="H28"/>
  <c r="G28"/>
  <c r="H30"/>
  <c r="G30"/>
  <c r="H32"/>
  <c r="G32"/>
  <c r="F28"/>
  <c r="F30"/>
  <c r="H14"/>
  <c r="H13" s="1"/>
  <c r="H12" s="1"/>
  <c r="H11" s="1"/>
  <c r="G14"/>
  <c r="G13" s="1"/>
  <c r="G12" s="1"/>
  <c r="G11" s="1"/>
  <c r="F14"/>
  <c r="F13" s="1"/>
  <c r="F12" s="1"/>
  <c r="F11" s="1"/>
  <c r="F23" l="1"/>
  <c r="F22" s="1"/>
  <c r="G41"/>
  <c r="G10" s="1"/>
  <c r="G8" s="1"/>
  <c r="F41"/>
  <c r="H107"/>
  <c r="H106" s="1"/>
  <c r="G107"/>
  <c r="G106" s="1"/>
  <c r="H100"/>
  <c r="G23"/>
  <c r="G22" s="1"/>
  <c r="H41"/>
  <c r="G92"/>
  <c r="G84" s="1"/>
  <c r="G83" s="1"/>
  <c r="F107"/>
  <c r="F106" s="1"/>
  <c r="F92"/>
  <c r="F83" s="1"/>
  <c r="H63"/>
  <c r="H23"/>
  <c r="H22" s="1"/>
  <c r="H92"/>
  <c r="H84" s="1"/>
  <c r="H83" s="1"/>
  <c r="G63"/>
  <c r="F63"/>
  <c r="H10" l="1"/>
  <c r="H8" s="1"/>
  <c r="F10"/>
  <c r="F8" s="1"/>
  <c r="G100"/>
</calcChain>
</file>

<file path=xl/sharedStrings.xml><?xml version="1.0" encoding="utf-8"?>
<sst xmlns="http://schemas.openxmlformats.org/spreadsheetml/2006/main" count="449" uniqueCount="168">
  <si>
    <t>(рублей)</t>
  </si>
  <si>
    <t>Наименование</t>
  </si>
  <si>
    <t>Рз</t>
  </si>
  <si>
    <t>ПР</t>
  </si>
  <si>
    <t>ЦСР</t>
  </si>
  <si>
    <t>ВР</t>
  </si>
  <si>
    <t>Итого расходы на 2024 год</t>
  </si>
  <si>
    <t>ВСЕГО РАСХОДОВ</t>
  </si>
  <si>
    <t>Общегосударственные вопросы</t>
  </si>
  <si>
    <t>01</t>
  </si>
  <si>
    <t>00</t>
  </si>
  <si>
    <t>02</t>
  </si>
  <si>
    <t>Обеспечение функционирования главы  муниципального образования</t>
  </si>
  <si>
    <t>71 0 00 00000</t>
  </si>
  <si>
    <t>Глава  муниципального образования</t>
  </si>
  <si>
    <t>71 1 00 00000</t>
  </si>
  <si>
    <t>Обеспечение деятельности и выполнение функций органов местного самоуправления</t>
  </si>
  <si>
    <t>71 1 00 С1402</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</si>
  <si>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</si>
  <si>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</si>
  <si>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04</t>
  </si>
  <si>
    <t>Обеспечение функционирования местных администраций</t>
  </si>
  <si>
    <t>73 0 00 00000</t>
  </si>
  <si>
    <t>73 1 00 00000</t>
  </si>
  <si>
    <t>73 1 00 С1402</t>
  </si>
  <si>
    <t>Иные бюджетные ассигнования</t>
  </si>
  <si>
    <t>800</t>
  </si>
  <si>
    <t>500</t>
  </si>
  <si>
    <t>73 1 00 П1484</t>
  </si>
  <si>
    <t>73 1 00 П1485</t>
  </si>
  <si>
    <t>73 1 00 П1486</t>
  </si>
  <si>
    <t>Иные межбюджетные трансферты на передачу полномочий на осуществление внешнего финансового контроля</t>
  </si>
  <si>
    <t>Иные межбюджетные трансферты</t>
  </si>
  <si>
    <t xml:space="preserve">Иные межбюджетные трансферты на передачу полномочий по осуществлению внутреннего муниципального финансового контроля </t>
  </si>
  <si>
    <t>Иные межбюджетные трансферты на передачу полномочий по осуществлению части бюджетных полномочий по вопросам  составления  проекта бюджета поселения, исполнения бюджета поселения, осуществления контроля за его исполнением, составления отчета об исполнении бюджета поселения</t>
  </si>
  <si>
    <t>Основное мероприятие "Мероприятия, направленные на развитие муниципальной службы"</t>
  </si>
  <si>
    <t>Обеспечение условий для развития муниципальной службы</t>
  </si>
  <si>
    <t>Закупка товаров, работ и услуг для обеспечения государственных (муниципальных) нужд</t>
  </si>
  <si>
    <t>200</t>
  </si>
  <si>
    <t>13</t>
  </si>
  <si>
    <t>Другие общегосударственные вопросы</t>
  </si>
  <si>
    <t>12 0 00 00000</t>
  </si>
  <si>
    <t>12 2 00 00000</t>
  </si>
  <si>
    <t>12 2 01 00000</t>
  </si>
  <si>
    <t>12 2 01 С1435</t>
  </si>
  <si>
    <t>73 1 00 П1487</t>
  </si>
  <si>
    <t xml:space="preserve">Иные межбюджетные трансферты на передачу функций по ведению бюджетного (бухгалтерского) учета и формированию бюджетной (бухгалтерской) отчетности </t>
  </si>
  <si>
    <t>76 0 00 00000</t>
  </si>
  <si>
    <t xml:space="preserve">Реализация  функций органов местного самоуправления, связанных с общегосударственным управлением </t>
  </si>
  <si>
    <t>76 1 00 00000</t>
  </si>
  <si>
    <t>Выполнение  других обязательств муниципальных образований</t>
  </si>
  <si>
    <t>76 1 00 С1404</t>
  </si>
  <si>
    <t>Выполнение  других (прочих) обязательств органа местного самоуправления</t>
  </si>
  <si>
    <t>Национальная оборона</t>
  </si>
  <si>
    <t>Мобилизационная и вневойсковая подотовка</t>
  </si>
  <si>
    <t>03</t>
  </si>
  <si>
    <t>Непрограммная деятельность  органов местного самоуправления</t>
  </si>
  <si>
    <t>77 0 00 00000</t>
  </si>
  <si>
    <t>Непрограммные расходы органов местного самоуправления</t>
  </si>
  <si>
    <t>77 2 00 00000</t>
  </si>
  <si>
    <t>77 2 00 51180</t>
  </si>
  <si>
    <t>Осуществление первичного воинского учета на территориях, где отсутствуют военные комиссариаты</t>
  </si>
  <si>
    <t>Национальная безопасность и правоохранительная деятельность</t>
  </si>
  <si>
    <t>09</t>
  </si>
  <si>
    <t>13 0 00 00000</t>
  </si>
  <si>
    <t>13 2 00 00000</t>
  </si>
  <si>
    <t>13 2 01 00000</t>
  </si>
  <si>
    <t>13 2 01 С1460</t>
  </si>
  <si>
    <t>Гражданская оборона</t>
  </si>
  <si>
    <t>Основное мероприятие "Отдельные мероприятия в области гражданской обороны, защиты населения и территория  от чрезвычайных ситуаций,  безопасности людей на водных объектах»</t>
  </si>
  <si>
    <t>Обеспечение отдельных мероприятий в области гражданской обороны, защиты населения и территория  от чрезвычайных ситуаций,  безопасности людей на водных объектах»</t>
  </si>
  <si>
    <t>10</t>
  </si>
  <si>
    <t>Защита населения и территорий от чрезвычайных ситуаций природного и техноенного характера, пожарная безопасность</t>
  </si>
  <si>
    <t>13 1 00 00000</t>
  </si>
  <si>
    <t>13 1 01 00000</t>
  </si>
  <si>
    <t>13 1 01 С1415</t>
  </si>
  <si>
    <t>Основное мероприятие "Обеспечение пожарной безопасности"</t>
  </si>
  <si>
    <t>Обеспечение первичных мер пожарной безопасности в границах населенных пунктах муниципальных образований</t>
  </si>
  <si>
    <t>Национальная экономика</t>
  </si>
  <si>
    <t>Другие вопросы в области национальной экономики</t>
  </si>
  <si>
    <t>12</t>
  </si>
  <si>
    <t>15 0 00 00000</t>
  </si>
  <si>
    <t>15 1 00 00000</t>
  </si>
  <si>
    <t>15 1 01 00000</t>
  </si>
  <si>
    <t>15 1 01 С1405</t>
  </si>
  <si>
    <t>Основное мероприятие «Содействие субъектам малого и среднего предпринимательства в привлечении финансовых ресурсов для осуществления предпринимательской деятельности, в разработке и внедрении инноваций, модернизации производства»</t>
  </si>
  <si>
    <t>05</t>
  </si>
  <si>
    <t>Жилищно-коммунальное хозяйство</t>
  </si>
  <si>
    <t>Благоустройство</t>
  </si>
  <si>
    <t>08</t>
  </si>
  <si>
    <t>Культура, кинематография</t>
  </si>
  <si>
    <t>Культура</t>
  </si>
  <si>
    <t>300</t>
  </si>
  <si>
    <t>Социальная политика</t>
  </si>
  <si>
    <t>Пенсионное обеспечение</t>
  </si>
  <si>
    <t>Социальное обеспечение и иные выплаты населению</t>
  </si>
  <si>
    <t>Выплата пенсий за выслугу лет и доплат к пенсии муниципальным служащим</t>
  </si>
  <si>
    <t>Приложение № 3</t>
  </si>
  <si>
    <t>Функционирование высшего должностного лица субъекта Российской Федерации и муниципального образования</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</si>
  <si>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</si>
  <si>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Муниципальная программа «Профилактика преступлений и иных  правонарушений на территории Старолещинского сельсовета   на 2021-2025 годы»</t>
  </si>
  <si>
    <t>77 2 00 С1439</t>
  </si>
  <si>
    <t>Реализация мероприятий по распространению официальной информации</t>
  </si>
  <si>
    <t>Подпрограмма «Обеспечение комплексной безопасности жизнедеятельности населения от чрезвычайных ситуаций природного и техногенного характера, стабильности техногенной обстановки»</t>
  </si>
  <si>
    <t>Мероприятия по благоустройству</t>
  </si>
  <si>
    <t>77 2 00 С1433</t>
  </si>
  <si>
    <t>Непрограммная деятельность органов местного самоуправления</t>
  </si>
  <si>
    <t>77 2 00 С1445</t>
  </si>
  <si>
    <t>Охрана семьи и детства</t>
  </si>
  <si>
    <t>Обеспечение наборами для новорожденных детей необходимыми предметами</t>
  </si>
  <si>
    <t>77 2 00 С2240</t>
  </si>
  <si>
    <t>Муниципальная программа «Защита населения и территории от чрезвычайных ситуаций,  обеспечение пожарной безопасности и безопасности людей на водных объектах"</t>
  </si>
  <si>
    <t xml:space="preserve">Подпрограмма «Содействие развитию субъектов малого и среднего предпринимательства» </t>
  </si>
  <si>
    <t>Итого расходы на 2025 год</t>
  </si>
  <si>
    <t>Муниципальная программа "Развитие муниципальной службы Ивановского сельсовета Солнцевского района Курской области»</t>
  </si>
  <si>
    <t>Подпрограмма «Реализация мероприятий, направленных на развитие муниципальной службы  в муниципальном образовании Ивановского сельсовета Солнцевского района Курской области»</t>
  </si>
  <si>
    <t xml:space="preserve">Закупка товаров, работ и услуг для обеспечения государственных </t>
  </si>
  <si>
    <t>21 0 00 00000</t>
  </si>
  <si>
    <t>21 1 00 00000</t>
  </si>
  <si>
    <t>21 1 01 00000</t>
  </si>
  <si>
    <t>21 1 01С1437</t>
  </si>
  <si>
    <t>79 1 00 П1487</t>
  </si>
  <si>
    <t>07 3 01 С1433</t>
  </si>
  <si>
    <t>Расходы связанные с реализацией программы " комплексное  развитие сельских территорий на территории   Ивановского сельсовета Солнцевского района курской области</t>
  </si>
  <si>
    <t>Основное мероприятие "Благоустройство сельских территорий Ивановского сельсовета Солнцевского района Курской области</t>
  </si>
  <si>
    <t>Программа "комплексное  развитие сельских территорий на 2020-2025 годы на территории   Ивановского сельсовета Солнцевского района курской области</t>
  </si>
  <si>
    <t>Муниципальная программа «Энергосбережение и повышение энергетической эффективности в Ивановском сельсовете Солнцевского районе Курской области»</t>
  </si>
  <si>
    <t>0 73 01 00000</t>
  </si>
  <si>
    <t>0 73 00 00000</t>
  </si>
  <si>
    <t>0 70 00 00000</t>
  </si>
  <si>
    <t>07 3 01 С1434</t>
  </si>
  <si>
    <t xml:space="preserve">Закупка товаров, работ и услуг для обеспечения государственных (муниципальных) нужд </t>
  </si>
  <si>
    <t>Закупка товаров, работ и услуг для обеспечения государственных  (муниципальных) нужд</t>
  </si>
  <si>
    <t>Закупка товаров, работ и услуг для обеспечения государственных ( муниципальных) нужд</t>
  </si>
  <si>
    <t>Обеспечение деятельности Администрации Ивановского сельсовета Солнцевского района Курской области</t>
  </si>
  <si>
    <t xml:space="preserve">Подпрограмма «Обеспечение правопорядка на территории муниципального образования "Ивановский сельсовет" Солнцевского района Курской области" </t>
  </si>
  <si>
    <t>Основное мероприятие "Обеспечение  общественной и личной безопасности  граждан на территории муниципального образования "Ивановский сельсовет" Солнцевского района Курской области"</t>
  </si>
  <si>
    <t>Реализация мероприятий направленных на обеспечение правопорядка муниципального образования на территории муниципального образования "Ивановский сельсовет" Солнцевского района Курской области</t>
  </si>
  <si>
    <t xml:space="preserve">Подпрограмма  «Снижение рисков и смягчение последствий чрезвычайных ситуаций природного и техногенного характера в муниципальном образовании "Ивановский сельсовет" Солнцевского района Курской области»  </t>
  </si>
  <si>
    <t>Муниципальная программа «Защита населения и территории от чрезвычайных ситуаций,  обеспечение пожарной безопасности и безопасности людей на водных объектах в  в муниципальном образовании "Ивановский сельсовет" Солнцевского района Курской области»</t>
  </si>
  <si>
    <t>Муниципальная программа «Развитие субъектов малого и среднего предпринимательства в Ивановском сельсовете»</t>
  </si>
  <si>
    <t>Обеспечение условий для развития  субъектов малого и среднего предпринимательства на территории Ивановского сельсовета Солнцевского района Курской области</t>
  </si>
  <si>
    <t xml:space="preserve">Муниципальная программа "комплексное  развитие сельских территорий  на территории   Ивановского сельсовета Солнцевского района курской области </t>
  </si>
  <si>
    <t>Муниципальная программа «Развитие культуры в муниципальном образовании «Ивановский сельсовет» Солнцевского района Курской области»</t>
  </si>
  <si>
    <t>01 0 00 00000</t>
  </si>
  <si>
    <t>01 1 00 00000</t>
  </si>
  <si>
    <t>Основное мероприятие «Организация культурно-досуговой деятельности»</t>
  </si>
  <si>
    <t>01 1 01 00000</t>
  </si>
  <si>
    <t>01 1 01 С1401</t>
  </si>
  <si>
    <t>Иные бюджентные ассигнования</t>
  </si>
  <si>
    <t xml:space="preserve">Подпрограмма "Искусство" Муниципальная программа «Развитие культуры в муниципальном образовании «Ивановский сельсовет» Солнцевского района Курской </t>
  </si>
  <si>
    <t>Итого расходы на 2026 год</t>
  </si>
  <si>
    <t>77 2 00 14012</t>
  </si>
  <si>
    <t>77 2 00 S4012</t>
  </si>
  <si>
    <t>жкх</t>
  </si>
  <si>
    <t>Условно утвержденные расходы</t>
  </si>
  <si>
    <t xml:space="preserve">Реализация проекта «Народный бюджет» в Курской области </t>
  </si>
  <si>
    <t>Реализация проекта «Народный бюджет» в Курской области "Благоустройство общественной территории кладбища д. Нижняя Ивица"</t>
  </si>
  <si>
    <t>к  проекту Решения Собрания депутатов Ивановского сельсовета Солнцевского района  Курской области  "О бюджете муниципального образования "Ивановский сельсовет" Солнцевского района Курской области на 2024 год и на плановый период  2025 и 2026 годов"</t>
  </si>
  <si>
    <t>Распределение бюджетных ассигнований по разделам, подразделам, целевым статьям (муниципальным программам муниципального образования "Ивановский сельсовет" Солнцевского района Курской области и непрограммным направлениям деятельности), группам видов расходов  классификации расходов бюджета  на 2024 год и на плановый период 2025 и 2026 годов</t>
  </si>
  <si>
    <t>11</t>
  </si>
  <si>
    <t>Резервные фонды</t>
  </si>
  <si>
    <t>Резервные фонды органов местного самоуправления</t>
  </si>
  <si>
    <t>Резервный фонд местной администрации</t>
  </si>
  <si>
    <t>78 0 00 00000</t>
  </si>
  <si>
    <t>78 1 00 00000</t>
  </si>
  <si>
    <t>78 1 00 С1403</t>
  </si>
  <si>
    <t>870 резер ср- 300,0 в т.ч. ГО и ЧС 100,0</t>
  </si>
</sst>
</file>

<file path=xl/styles.xml><?xml version="1.0" encoding="utf-8"?>
<styleSheet xmlns="http://schemas.openxmlformats.org/spreadsheetml/2006/main">
  <numFmts count="2">
    <numFmt numFmtId="43" formatCode="_-* #,##0.00_р_._-;\-* #,##0.00_р_._-;_-* &quot;-&quot;??_р_._-;_-@_-"/>
    <numFmt numFmtId="164" formatCode="_-* #,##0.00\ _₽_-;\-* #,##0.00\ _₽_-;_-* &quot;-&quot;??\ _₽_-;_-@_-"/>
  </numFmts>
  <fonts count="18">
    <font>
      <sz val="11"/>
      <color theme="1"/>
      <name val="Calibri"/>
      <family val="2"/>
      <charset val="204"/>
      <scheme val="minor"/>
    </font>
    <font>
      <sz val="11"/>
      <name val="Times New Roman"/>
      <family val="1"/>
      <charset val="204"/>
    </font>
    <font>
      <b/>
      <sz val="11"/>
      <name val="Times New Roman"/>
      <family val="1"/>
      <charset val="204"/>
    </font>
    <font>
      <sz val="12"/>
      <color theme="1"/>
      <name val="Times New Roman"/>
      <family val="1"/>
      <charset val="204"/>
    </font>
    <font>
      <b/>
      <sz val="12"/>
      <color theme="1"/>
      <name val="Times New Roman"/>
      <family val="1"/>
      <charset val="204"/>
    </font>
    <font>
      <b/>
      <i/>
      <sz val="10"/>
      <color theme="1"/>
      <name val="Times New Roman"/>
      <family val="1"/>
      <charset val="204"/>
    </font>
    <font>
      <b/>
      <i/>
      <sz val="12"/>
      <color theme="1"/>
      <name val="Times New Roman"/>
      <family val="1"/>
      <charset val="204"/>
    </font>
    <font>
      <b/>
      <sz val="14"/>
      <color theme="1"/>
      <name val="Times New Roman"/>
      <family val="1"/>
      <charset val="204"/>
    </font>
    <font>
      <sz val="11"/>
      <color theme="1"/>
      <name val="Times New Roman"/>
      <family val="1"/>
      <charset val="204"/>
    </font>
    <font>
      <sz val="11"/>
      <color rgb="FF000000"/>
      <name val="Times New Roman"/>
      <family val="1"/>
      <charset val="204"/>
    </font>
    <font>
      <b/>
      <sz val="11"/>
      <color theme="1"/>
      <name val="Times New Roman"/>
      <family val="1"/>
      <charset val="204"/>
    </font>
    <font>
      <b/>
      <i/>
      <sz val="11"/>
      <name val="Times New Roman"/>
      <family val="1"/>
      <charset val="204"/>
    </font>
    <font>
      <i/>
      <sz val="11"/>
      <name val="Times New Roman"/>
      <family val="1"/>
      <charset val="204"/>
    </font>
    <font>
      <sz val="11"/>
      <color theme="1"/>
      <name val="Calibri"/>
      <family val="2"/>
      <charset val="204"/>
      <scheme val="minor"/>
    </font>
    <font>
      <b/>
      <sz val="10"/>
      <name val="Times New Roman"/>
      <family val="1"/>
      <charset val="204"/>
    </font>
    <font>
      <sz val="10"/>
      <name val="Times New Roman"/>
      <family val="1"/>
      <charset val="204"/>
    </font>
    <font>
      <sz val="12"/>
      <name val="Times New Roman"/>
      <family val="1"/>
      <charset val="204"/>
    </font>
    <font>
      <sz val="12"/>
      <name val="Arial Cyr"/>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43" fontId="13" fillId="0" borderId="0" applyFont="0" applyFill="0" applyBorder="0" applyAlignment="0" applyProtection="0"/>
    <xf numFmtId="0" fontId="17" fillId="0" borderId="0"/>
  </cellStyleXfs>
  <cellXfs count="66">
    <xf numFmtId="0" fontId="0" fillId="0" borderId="0" xfId="0"/>
    <xf numFmtId="0" fontId="1" fillId="2" borderId="0" xfId="0" applyFont="1" applyFill="1" applyAlignment="1">
      <alignment wrapText="1"/>
    </xf>
    <xf numFmtId="0" fontId="1" fillId="2" borderId="0" xfId="0" applyFont="1" applyFill="1"/>
    <xf numFmtId="0" fontId="1" fillId="2" borderId="0" xfId="0" applyFont="1" applyFill="1" applyAlignment="1">
      <alignment horizontal="right"/>
    </xf>
    <xf numFmtId="3" fontId="2" fillId="2" borderId="0" xfId="0" applyNumberFormat="1" applyFont="1" applyFill="1" applyAlignment="1">
      <alignment horizontal="right"/>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top" wrapText="1"/>
    </xf>
    <xf numFmtId="49" fontId="4" fillId="0" borderId="1" xfId="0" applyNumberFormat="1" applyFont="1" applyBorder="1"/>
    <xf numFmtId="49" fontId="7" fillId="0" borderId="1" xfId="0" applyNumberFormat="1" applyFont="1" applyBorder="1"/>
    <xf numFmtId="0" fontId="8" fillId="0" borderId="0" xfId="0" applyFont="1"/>
    <xf numFmtId="0" fontId="3" fillId="0" borderId="0" xfId="0" applyFont="1"/>
    <xf numFmtId="164" fontId="7" fillId="3" borderId="3" xfId="0" applyNumberFormat="1" applyFont="1" applyFill="1" applyBorder="1"/>
    <xf numFmtId="164" fontId="4" fillId="3" borderId="3" xfId="0" applyNumberFormat="1" applyFont="1" applyFill="1" applyBorder="1"/>
    <xf numFmtId="164" fontId="3" fillId="3" borderId="3" xfId="0" applyNumberFormat="1" applyFont="1" applyFill="1" applyBorder="1"/>
    <xf numFmtId="164" fontId="6" fillId="3" borderId="3" xfId="0" applyNumberFormat="1" applyFont="1" applyFill="1" applyBorder="1"/>
    <xf numFmtId="164" fontId="5" fillId="3" borderId="3" xfId="0" applyNumberFormat="1" applyFont="1" applyFill="1" applyBorder="1"/>
    <xf numFmtId="49" fontId="3" fillId="3" borderId="1" xfId="0" applyNumberFormat="1" applyFont="1" applyFill="1" applyBorder="1"/>
    <xf numFmtId="49" fontId="4" fillId="3" borderId="1" xfId="0" applyNumberFormat="1" applyFont="1" applyFill="1" applyBorder="1"/>
    <xf numFmtId="164" fontId="3" fillId="3" borderId="1" xfId="0" applyNumberFormat="1" applyFont="1" applyFill="1" applyBorder="1"/>
    <xf numFmtId="49" fontId="6" fillId="3" borderId="1" xfId="0" applyNumberFormat="1" applyFont="1" applyFill="1" applyBorder="1"/>
    <xf numFmtId="49" fontId="5" fillId="3" borderId="1" xfId="0" applyNumberFormat="1" applyFont="1" applyFill="1" applyBorder="1"/>
    <xf numFmtId="164" fontId="3" fillId="0" borderId="3" xfId="0" applyNumberFormat="1" applyFont="1" applyBorder="1"/>
    <xf numFmtId="164" fontId="3" fillId="0" borderId="1" xfId="0" applyNumberFormat="1" applyFont="1" applyBorder="1"/>
    <xf numFmtId="49" fontId="3" fillId="3" borderId="6" xfId="0" applyNumberFormat="1" applyFont="1" applyFill="1" applyBorder="1"/>
    <xf numFmtId="164" fontId="3" fillId="3" borderId="7" xfId="0" applyNumberFormat="1" applyFont="1" applyFill="1" applyBorder="1"/>
    <xf numFmtId="49" fontId="4" fillId="3" borderId="9" xfId="0" applyNumberFormat="1" applyFont="1" applyFill="1" applyBorder="1"/>
    <xf numFmtId="164" fontId="4" fillId="3" borderId="10" xfId="0" applyNumberFormat="1" applyFont="1" applyFill="1" applyBorder="1"/>
    <xf numFmtId="0" fontId="3" fillId="0" borderId="1" xfId="0" applyFont="1" applyBorder="1" applyAlignment="1">
      <alignment horizontal="left" vertical="center" wrapText="1"/>
    </xf>
    <xf numFmtId="3"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64" fontId="0" fillId="0" borderId="0" xfId="0" applyNumberFormat="1"/>
    <xf numFmtId="0" fontId="2" fillId="0" borderId="2" xfId="0" applyFont="1" applyBorder="1" applyAlignment="1">
      <alignment vertical="top"/>
    </xf>
    <xf numFmtId="0" fontId="2" fillId="0" borderId="2" xfId="0" applyFont="1" applyBorder="1" applyAlignment="1">
      <alignment vertical="top" wrapText="1"/>
    </xf>
    <xf numFmtId="0" fontId="2" fillId="3" borderId="2" xfId="0" applyFont="1" applyFill="1" applyBorder="1" applyAlignment="1">
      <alignment vertical="top" wrapText="1"/>
    </xf>
    <xf numFmtId="0" fontId="1" fillId="3" borderId="2" xfId="0" applyFont="1" applyFill="1" applyBorder="1" applyAlignment="1">
      <alignment vertical="top" wrapText="1"/>
    </xf>
    <xf numFmtId="0" fontId="2" fillId="3" borderId="1" xfId="0" applyFont="1" applyFill="1" applyBorder="1" applyAlignment="1">
      <alignment vertical="top" wrapText="1"/>
    </xf>
    <xf numFmtId="0" fontId="10"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wrapText="1"/>
    </xf>
    <xf numFmtId="0" fontId="8" fillId="3" borderId="2" xfId="0" applyFont="1" applyFill="1" applyBorder="1" applyAlignment="1">
      <alignment vertical="top" wrapText="1"/>
    </xf>
    <xf numFmtId="0" fontId="11" fillId="3" borderId="2" xfId="0" applyFont="1" applyFill="1" applyBorder="1" applyAlignment="1">
      <alignment vertical="top" wrapText="1"/>
    </xf>
    <xf numFmtId="0" fontId="1" fillId="3" borderId="2" xfId="0" applyFont="1" applyFill="1" applyBorder="1" applyAlignment="1">
      <alignment vertical="center" wrapText="1"/>
    </xf>
    <xf numFmtId="0" fontId="8" fillId="0" borderId="4" xfId="0" applyFont="1" applyBorder="1" applyAlignment="1">
      <alignment horizontal="left" vertical="center" wrapText="1"/>
    </xf>
    <xf numFmtId="0" fontId="12" fillId="3" borderId="2" xfId="0" applyFont="1" applyFill="1" applyBorder="1" applyAlignment="1">
      <alignment vertical="top" wrapText="1"/>
    </xf>
    <xf numFmtId="0" fontId="1" fillId="3" borderId="5" xfId="0" applyFont="1" applyFill="1" applyBorder="1" applyAlignment="1">
      <alignment vertical="top" wrapText="1"/>
    </xf>
    <xf numFmtId="0" fontId="2" fillId="3" borderId="8" xfId="0" applyFont="1" applyFill="1" applyBorder="1" applyAlignment="1">
      <alignment vertical="top" wrapText="1"/>
    </xf>
    <xf numFmtId="0" fontId="0" fillId="0" borderId="0" xfId="0" applyFont="1"/>
    <xf numFmtId="0" fontId="8" fillId="0" borderId="1" xfId="0" applyFont="1" applyBorder="1" applyAlignment="1">
      <alignment vertical="center" wrapText="1"/>
    </xf>
    <xf numFmtId="49" fontId="3" fillId="3" borderId="3" xfId="0" applyNumberFormat="1" applyFont="1" applyFill="1" applyBorder="1"/>
    <xf numFmtId="49" fontId="4" fillId="3" borderId="3" xfId="0" applyNumberFormat="1" applyFont="1" applyFill="1" applyBorder="1"/>
    <xf numFmtId="0" fontId="1" fillId="3" borderId="1" xfId="0" applyFont="1" applyFill="1" applyBorder="1" applyAlignment="1">
      <alignment vertical="top" wrapText="1"/>
    </xf>
    <xf numFmtId="0" fontId="8" fillId="0" borderId="0" xfId="0" applyFont="1" applyAlignment="1">
      <alignment wrapText="1"/>
    </xf>
    <xf numFmtId="0" fontId="11" fillId="3" borderId="1" xfId="0" applyFont="1" applyFill="1" applyBorder="1" applyAlignment="1">
      <alignment vertical="top"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3" fontId="3" fillId="0" borderId="3" xfId="1" applyFont="1" applyBorder="1" applyAlignment="1">
      <alignment horizontal="center" vertical="center" wrapText="1"/>
    </xf>
    <xf numFmtId="164" fontId="10" fillId="3" borderId="3" xfId="0" applyNumberFormat="1" applyFont="1" applyFill="1" applyBorder="1"/>
    <xf numFmtId="0" fontId="14" fillId="3" borderId="2" xfId="0" applyFont="1" applyFill="1" applyBorder="1" applyAlignment="1">
      <alignment vertical="top" wrapText="1"/>
    </xf>
    <xf numFmtId="0" fontId="15" fillId="3" borderId="2" xfId="0" applyFont="1" applyFill="1" applyBorder="1" applyAlignment="1">
      <alignment vertical="top" wrapText="1"/>
    </xf>
    <xf numFmtId="49" fontId="16" fillId="3" borderId="1" xfId="0" applyNumberFormat="1" applyFont="1" applyFill="1" applyBorder="1" applyAlignment="1">
      <alignment vertical="top" wrapText="1"/>
    </xf>
    <xf numFmtId="49" fontId="16" fillId="3" borderId="1" xfId="2" applyNumberFormat="1" applyFont="1" applyFill="1" applyBorder="1" applyAlignment="1">
      <alignment horizontal="center" wrapText="1"/>
    </xf>
    <xf numFmtId="43" fontId="0" fillId="0" borderId="0" xfId="0" applyNumberFormat="1"/>
    <xf numFmtId="0" fontId="3" fillId="0" borderId="0" xfId="0" applyFont="1" applyAlignment="1">
      <alignment horizontal="center" wrapText="1"/>
    </xf>
    <xf numFmtId="0" fontId="3" fillId="0" borderId="0" xfId="0" applyFont="1" applyFill="1" applyAlignment="1">
      <alignment vertical="top" wrapText="1"/>
    </xf>
    <xf numFmtId="0" fontId="3" fillId="0" borderId="0" xfId="0" applyFont="1" applyAlignment="1">
      <alignment wrapText="1"/>
    </xf>
  </cellXfs>
  <cellStyles count="3">
    <cellStyle name="Обычный" xfId="0" builtinId="0"/>
    <cellStyle name="Обычный_Лист1" xfId="2"/>
    <cellStyle name="Финансовый"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I116"/>
  <sheetViews>
    <sheetView tabSelected="1" view="pageBreakPreview" zoomScale="80" zoomScaleSheetLayoutView="80" workbookViewId="0">
      <selection activeCell="K50" sqref="K50"/>
    </sheetView>
  </sheetViews>
  <sheetFormatPr defaultRowHeight="15"/>
  <cols>
    <col min="1" max="1" width="26.28515625" style="47" customWidth="1"/>
    <col min="4" max="4" width="18.28515625" customWidth="1"/>
    <col min="5" max="5" width="7.5703125" customWidth="1"/>
    <col min="6" max="6" width="29" customWidth="1"/>
    <col min="7" max="7" width="24.7109375" customWidth="1"/>
    <col min="8" max="8" width="22.42578125" customWidth="1"/>
    <col min="9" max="9" width="16.5703125" customWidth="1"/>
    <col min="11" max="11" width="16.5703125" bestFit="1" customWidth="1"/>
  </cols>
  <sheetData>
    <row r="2" spans="1:9" ht="15.75">
      <c r="A2" s="10"/>
      <c r="B2" s="11"/>
      <c r="C2" s="11"/>
      <c r="D2" s="11"/>
      <c r="E2" s="11"/>
      <c r="F2" s="65" t="s">
        <v>97</v>
      </c>
      <c r="G2" s="65"/>
      <c r="H2" s="65"/>
    </row>
    <row r="3" spans="1:9" ht="93.75" customHeight="1">
      <c r="A3" s="10"/>
      <c r="B3" s="11"/>
      <c r="C3" s="11"/>
      <c r="D3" s="64" t="s">
        <v>158</v>
      </c>
      <c r="E3" s="64"/>
      <c r="F3" s="64"/>
      <c r="G3" s="64"/>
      <c r="H3" s="64"/>
    </row>
    <row r="4" spans="1:9" ht="56.25" customHeight="1">
      <c r="A4" s="63" t="s">
        <v>159</v>
      </c>
      <c r="B4" s="63"/>
      <c r="C4" s="63"/>
      <c r="D4" s="63"/>
      <c r="E4" s="63"/>
      <c r="F4" s="63"/>
      <c r="G4" s="63"/>
      <c r="H4" s="63"/>
    </row>
    <row r="5" spans="1:9" ht="1.5" hidden="1" customHeight="1">
      <c r="A5" s="10"/>
      <c r="B5" s="10"/>
      <c r="C5" s="10"/>
      <c r="D5" s="10"/>
      <c r="E5" s="10"/>
      <c r="F5" s="10"/>
      <c r="G5" s="10"/>
      <c r="H5" s="10"/>
    </row>
    <row r="6" spans="1:9">
      <c r="A6" s="1"/>
      <c r="B6" s="2"/>
      <c r="C6" s="2"/>
      <c r="D6" s="2"/>
      <c r="E6" s="3"/>
      <c r="F6" s="4"/>
      <c r="G6" s="10"/>
      <c r="H6" s="10" t="s">
        <v>0</v>
      </c>
    </row>
    <row r="7" spans="1:9" ht="28.5">
      <c r="A7" s="5" t="s">
        <v>1</v>
      </c>
      <c r="B7" s="6" t="s">
        <v>2</v>
      </c>
      <c r="C7" s="6" t="s">
        <v>3</v>
      </c>
      <c r="D7" s="6" t="s">
        <v>4</v>
      </c>
      <c r="E7" s="6" t="s">
        <v>5</v>
      </c>
      <c r="F7" s="7" t="s">
        <v>6</v>
      </c>
      <c r="G7" s="7" t="s">
        <v>113</v>
      </c>
      <c r="H7" s="7" t="s">
        <v>151</v>
      </c>
    </row>
    <row r="8" spans="1:9" ht="18.75">
      <c r="A8" s="32" t="s">
        <v>7</v>
      </c>
      <c r="B8" s="9"/>
      <c r="C8" s="9"/>
      <c r="D8" s="9"/>
      <c r="E8" s="9"/>
      <c r="F8" s="12">
        <f>F10+F56+F63+F76+F83+F100+F106+F36</f>
        <v>11573366</v>
      </c>
      <c r="G8" s="12">
        <f>G9+G10+G56+G63+G76+G83+G106</f>
        <v>10824378</v>
      </c>
      <c r="H8" s="12">
        <f>H10+H56+H63+H76+H83+H100+H106+H36+H9</f>
        <v>10814060</v>
      </c>
    </row>
    <row r="9" spans="1:9" ht="18.75">
      <c r="A9" s="32" t="s">
        <v>155</v>
      </c>
      <c r="B9" s="9"/>
      <c r="C9" s="9"/>
      <c r="D9" s="9"/>
      <c r="E9" s="9"/>
      <c r="F9" s="12"/>
      <c r="G9" s="57">
        <v>261314</v>
      </c>
      <c r="H9" s="57">
        <v>520357</v>
      </c>
    </row>
    <row r="10" spans="1:9" ht="27" customHeight="1">
      <c r="A10" s="33" t="s">
        <v>8</v>
      </c>
      <c r="B10" s="8" t="s">
        <v>9</v>
      </c>
      <c r="C10" s="8" t="s">
        <v>10</v>
      </c>
      <c r="D10" s="8"/>
      <c r="E10" s="8"/>
      <c r="F10" s="13">
        <f>F11+F16+F22+F41</f>
        <v>6678269</v>
      </c>
      <c r="G10" s="13">
        <f>G11+G16+G36+G41</f>
        <v>6221261</v>
      </c>
      <c r="H10" s="13">
        <f t="shared" ref="H10" si="0">H11+H16+H22+H41</f>
        <v>5816785</v>
      </c>
    </row>
    <row r="11" spans="1:9" ht="58.5" customHeight="1">
      <c r="A11" s="34" t="s">
        <v>98</v>
      </c>
      <c r="B11" s="18" t="s">
        <v>9</v>
      </c>
      <c r="C11" s="18" t="s">
        <v>11</v>
      </c>
      <c r="D11" s="18"/>
      <c r="E11" s="18"/>
      <c r="F11" s="13">
        <f>F12</f>
        <v>886935</v>
      </c>
      <c r="G11" s="13">
        <f t="shared" ref="G11:H11" si="1">G12</f>
        <v>886935</v>
      </c>
      <c r="H11" s="13">
        <f t="shared" si="1"/>
        <v>886935</v>
      </c>
    </row>
    <row r="12" spans="1:9" ht="46.5" customHeight="1">
      <c r="A12" s="35" t="s">
        <v>12</v>
      </c>
      <c r="B12" s="17" t="s">
        <v>9</v>
      </c>
      <c r="C12" s="17" t="s">
        <v>11</v>
      </c>
      <c r="D12" s="17" t="s">
        <v>13</v>
      </c>
      <c r="E12" s="17"/>
      <c r="F12" s="14">
        <f>F13</f>
        <v>886935</v>
      </c>
      <c r="G12" s="14">
        <f t="shared" ref="G12:H12" si="2">G13</f>
        <v>886935</v>
      </c>
      <c r="H12" s="14">
        <f t="shared" si="2"/>
        <v>886935</v>
      </c>
    </row>
    <row r="13" spans="1:9" ht="28.5" customHeight="1">
      <c r="A13" s="35" t="s">
        <v>14</v>
      </c>
      <c r="B13" s="17" t="s">
        <v>9</v>
      </c>
      <c r="C13" s="17" t="s">
        <v>11</v>
      </c>
      <c r="D13" s="17" t="s">
        <v>15</v>
      </c>
      <c r="E13" s="17"/>
      <c r="F13" s="14">
        <f>F14</f>
        <v>886935</v>
      </c>
      <c r="G13" s="14">
        <f t="shared" ref="G13:H13" si="3">G14</f>
        <v>886935</v>
      </c>
      <c r="H13" s="14">
        <f t="shared" si="3"/>
        <v>886935</v>
      </c>
    </row>
    <row r="14" spans="1:9" ht="47.25" customHeight="1">
      <c r="A14" s="35" t="s">
        <v>16</v>
      </c>
      <c r="B14" s="17" t="s">
        <v>9</v>
      </c>
      <c r="C14" s="17" t="s">
        <v>11</v>
      </c>
      <c r="D14" s="17" t="s">
        <v>17</v>
      </c>
      <c r="E14" s="17"/>
      <c r="F14" s="14">
        <f>F15</f>
        <v>886935</v>
      </c>
      <c r="G14" s="14">
        <f t="shared" ref="G14:H14" si="4">G15</f>
        <v>886935</v>
      </c>
      <c r="H14" s="14">
        <f t="shared" si="4"/>
        <v>886935</v>
      </c>
    </row>
    <row r="15" spans="1:9" ht="109.5" customHeight="1">
      <c r="A15" s="35" t="s">
        <v>18</v>
      </c>
      <c r="B15" s="17" t="s">
        <v>9</v>
      </c>
      <c r="C15" s="17" t="s">
        <v>11</v>
      </c>
      <c r="D15" s="17" t="s">
        <v>17</v>
      </c>
      <c r="E15" s="17" t="s">
        <v>19</v>
      </c>
      <c r="F15" s="14">
        <v>886935</v>
      </c>
      <c r="G15" s="19">
        <v>886935</v>
      </c>
      <c r="H15" s="19">
        <v>886935</v>
      </c>
      <c r="I15" s="62">
        <f>F15+F24</f>
        <v>2703935</v>
      </c>
    </row>
    <row r="16" spans="1:9" ht="117.75" customHeight="1">
      <c r="A16" s="36" t="s">
        <v>99</v>
      </c>
      <c r="B16" s="18" t="s">
        <v>9</v>
      </c>
      <c r="C16" s="18" t="s">
        <v>20</v>
      </c>
      <c r="D16" s="18"/>
      <c r="E16" s="18"/>
      <c r="F16" s="13">
        <f>F17</f>
        <v>1416102</v>
      </c>
      <c r="G16" s="13">
        <f>G17+G22</f>
        <v>3258697</v>
      </c>
      <c r="H16" s="13">
        <f t="shared" ref="H16" si="5">H17</f>
        <v>1360000</v>
      </c>
    </row>
    <row r="17" spans="1:8" ht="99" customHeight="1">
      <c r="A17" s="37" t="s">
        <v>114</v>
      </c>
      <c r="B17" s="18" t="s">
        <v>9</v>
      </c>
      <c r="C17" s="18" t="s">
        <v>20</v>
      </c>
      <c r="D17" s="18" t="s">
        <v>117</v>
      </c>
      <c r="E17" s="18"/>
      <c r="F17" s="13">
        <f>F18</f>
        <v>1416102</v>
      </c>
      <c r="G17" s="13">
        <f t="shared" ref="G17:H17" si="6">G18</f>
        <v>1360000</v>
      </c>
      <c r="H17" s="13">
        <f t="shared" si="6"/>
        <v>1360000</v>
      </c>
    </row>
    <row r="18" spans="1:8" ht="132.6" customHeight="1">
      <c r="A18" s="38" t="s">
        <v>115</v>
      </c>
      <c r="B18" s="18" t="s">
        <v>9</v>
      </c>
      <c r="C18" s="18" t="s">
        <v>20</v>
      </c>
      <c r="D18" s="18" t="s">
        <v>118</v>
      </c>
      <c r="E18" s="18"/>
      <c r="F18" s="14">
        <f>F19</f>
        <v>1416102</v>
      </c>
      <c r="G18" s="14">
        <f t="shared" ref="G18:H18" si="7">G19</f>
        <v>1360000</v>
      </c>
      <c r="H18" s="14">
        <f t="shared" si="7"/>
        <v>1360000</v>
      </c>
    </row>
    <row r="19" spans="1:8" ht="99" customHeight="1">
      <c r="A19" s="48" t="s">
        <v>35</v>
      </c>
      <c r="B19" s="18" t="s">
        <v>9</v>
      </c>
      <c r="C19" s="18" t="s">
        <v>20</v>
      </c>
      <c r="D19" s="18" t="s">
        <v>119</v>
      </c>
      <c r="E19" s="18"/>
      <c r="F19" s="14">
        <f>F20</f>
        <v>1416102</v>
      </c>
      <c r="G19" s="14">
        <f t="shared" ref="G19:H19" si="8">G20</f>
        <v>1360000</v>
      </c>
      <c r="H19" s="14">
        <f t="shared" si="8"/>
        <v>1360000</v>
      </c>
    </row>
    <row r="20" spans="1:8" ht="54.6" customHeight="1">
      <c r="A20" s="38" t="s">
        <v>36</v>
      </c>
      <c r="B20" s="17" t="s">
        <v>9</v>
      </c>
      <c r="C20" s="17" t="s">
        <v>20</v>
      </c>
      <c r="D20" s="17" t="s">
        <v>120</v>
      </c>
      <c r="E20" s="17"/>
      <c r="F20" s="14">
        <f>F21</f>
        <v>1416102</v>
      </c>
      <c r="G20" s="14">
        <f t="shared" ref="G20:H20" si="9">G21</f>
        <v>1360000</v>
      </c>
      <c r="H20" s="14">
        <f t="shared" si="9"/>
        <v>1360000</v>
      </c>
    </row>
    <row r="21" spans="1:8" ht="52.9" customHeight="1">
      <c r="A21" s="39" t="s">
        <v>116</v>
      </c>
      <c r="B21" s="17" t="s">
        <v>9</v>
      </c>
      <c r="C21" s="17" t="s">
        <v>20</v>
      </c>
      <c r="D21" s="17" t="s">
        <v>120</v>
      </c>
      <c r="E21" s="17" t="s">
        <v>38</v>
      </c>
      <c r="F21" s="14">
        <v>1416102</v>
      </c>
      <c r="G21" s="14">
        <v>1360000</v>
      </c>
      <c r="H21" s="14">
        <v>1360000</v>
      </c>
    </row>
    <row r="22" spans="1:8" ht="46.15" customHeight="1">
      <c r="A22" s="34" t="s">
        <v>21</v>
      </c>
      <c r="B22" s="18" t="s">
        <v>9</v>
      </c>
      <c r="C22" s="18" t="s">
        <v>20</v>
      </c>
      <c r="D22" s="18" t="s">
        <v>22</v>
      </c>
      <c r="E22" s="18"/>
      <c r="F22" s="13">
        <f>F23</f>
        <v>2320292</v>
      </c>
      <c r="G22" s="13">
        <f>G23</f>
        <v>1898697</v>
      </c>
      <c r="H22" s="13">
        <f t="shared" ref="H22" si="10">H23</f>
        <v>1898697</v>
      </c>
    </row>
    <row r="23" spans="1:8" ht="60.75" customHeight="1">
      <c r="A23" s="35" t="s">
        <v>134</v>
      </c>
      <c r="B23" s="17" t="s">
        <v>9</v>
      </c>
      <c r="C23" s="17" t="s">
        <v>20</v>
      </c>
      <c r="D23" s="17" t="s">
        <v>23</v>
      </c>
      <c r="E23" s="17"/>
      <c r="F23" s="14">
        <f>F24+F28+F30+F32+F34</f>
        <v>2320292</v>
      </c>
      <c r="G23" s="14">
        <f>G24+G28+G30+G32+G34</f>
        <v>1898697</v>
      </c>
      <c r="H23" s="14">
        <f t="shared" ref="H23" si="11">H24+H28+H30+H32+H34</f>
        <v>1898697</v>
      </c>
    </row>
    <row r="24" spans="1:8" ht="48.75" customHeight="1">
      <c r="A24" s="35" t="s">
        <v>16</v>
      </c>
      <c r="B24" s="17" t="s">
        <v>9</v>
      </c>
      <c r="C24" s="17" t="s">
        <v>20</v>
      </c>
      <c r="D24" s="17" t="s">
        <v>24</v>
      </c>
      <c r="E24" s="17"/>
      <c r="F24" s="14">
        <f>F25+F27+F26</f>
        <v>1817000</v>
      </c>
      <c r="G24" s="14">
        <f>G25+G27+G26</f>
        <v>1898697</v>
      </c>
      <c r="H24" s="14">
        <f>H25+H27+H26</f>
        <v>1898697</v>
      </c>
    </row>
    <row r="25" spans="1:8" ht="108" customHeight="1">
      <c r="A25" s="35" t="s">
        <v>18</v>
      </c>
      <c r="B25" s="17" t="s">
        <v>9</v>
      </c>
      <c r="C25" s="17" t="s">
        <v>20</v>
      </c>
      <c r="D25" s="17" t="s">
        <v>24</v>
      </c>
      <c r="E25" s="17" t="s">
        <v>19</v>
      </c>
      <c r="F25" s="22">
        <v>1700000</v>
      </c>
      <c r="G25" s="23">
        <v>1863697</v>
      </c>
      <c r="H25" s="23">
        <v>1863697</v>
      </c>
    </row>
    <row r="26" spans="1:8" ht="60" customHeight="1">
      <c r="A26" s="35" t="s">
        <v>37</v>
      </c>
      <c r="B26" s="17" t="s">
        <v>9</v>
      </c>
      <c r="C26" s="17" t="s">
        <v>20</v>
      </c>
      <c r="D26" s="17" t="s">
        <v>24</v>
      </c>
      <c r="E26" s="17" t="s">
        <v>38</v>
      </c>
      <c r="F26" s="22">
        <v>35000</v>
      </c>
      <c r="G26" s="23">
        <v>20000</v>
      </c>
      <c r="H26" s="23">
        <v>20000</v>
      </c>
    </row>
    <row r="27" spans="1:8" ht="33" customHeight="1">
      <c r="A27" s="35" t="s">
        <v>25</v>
      </c>
      <c r="B27" s="17" t="s">
        <v>9</v>
      </c>
      <c r="C27" s="17" t="s">
        <v>20</v>
      </c>
      <c r="D27" s="17" t="s">
        <v>24</v>
      </c>
      <c r="E27" s="17" t="s">
        <v>26</v>
      </c>
      <c r="F27" s="22">
        <v>82000</v>
      </c>
      <c r="G27" s="23">
        <v>15000</v>
      </c>
      <c r="H27" s="23">
        <v>15000</v>
      </c>
    </row>
    <row r="28" spans="1:8" ht="59.25" customHeight="1">
      <c r="A28" s="40" t="s">
        <v>31</v>
      </c>
      <c r="B28" s="17" t="s">
        <v>9</v>
      </c>
      <c r="C28" s="17" t="s">
        <v>20</v>
      </c>
      <c r="D28" s="17" t="s">
        <v>28</v>
      </c>
      <c r="E28" s="17"/>
      <c r="F28" s="14">
        <f>F29</f>
        <v>5000</v>
      </c>
      <c r="G28" s="19">
        <f>G29</f>
        <v>0</v>
      </c>
      <c r="H28" s="19">
        <f>H29</f>
        <v>0</v>
      </c>
    </row>
    <row r="29" spans="1:8" ht="30">
      <c r="A29" s="40" t="s">
        <v>32</v>
      </c>
      <c r="B29" s="17" t="s">
        <v>9</v>
      </c>
      <c r="C29" s="17" t="s">
        <v>20</v>
      </c>
      <c r="D29" s="17" t="s">
        <v>28</v>
      </c>
      <c r="E29" s="17" t="s">
        <v>27</v>
      </c>
      <c r="F29" s="14">
        <v>5000</v>
      </c>
      <c r="G29" s="19"/>
      <c r="H29" s="19"/>
    </row>
    <row r="30" spans="1:8" ht="83.25" customHeight="1">
      <c r="A30" s="40" t="s">
        <v>33</v>
      </c>
      <c r="B30" s="17" t="s">
        <v>9</v>
      </c>
      <c r="C30" s="17" t="s">
        <v>20</v>
      </c>
      <c r="D30" s="17" t="s">
        <v>29</v>
      </c>
      <c r="E30" s="17"/>
      <c r="F30" s="14">
        <f>F31</f>
        <v>5000</v>
      </c>
      <c r="G30" s="19">
        <f>G31</f>
        <v>0</v>
      </c>
      <c r="H30" s="19">
        <f>H31</f>
        <v>0</v>
      </c>
    </row>
    <row r="31" spans="1:8" ht="36.75" customHeight="1">
      <c r="A31" s="40" t="s">
        <v>32</v>
      </c>
      <c r="B31" s="17" t="s">
        <v>9</v>
      </c>
      <c r="C31" s="17" t="s">
        <v>20</v>
      </c>
      <c r="D31" s="17" t="s">
        <v>29</v>
      </c>
      <c r="E31" s="17" t="s">
        <v>27</v>
      </c>
      <c r="F31" s="14">
        <v>5000</v>
      </c>
      <c r="G31" s="19">
        <v>0</v>
      </c>
      <c r="H31" s="19">
        <v>0</v>
      </c>
    </row>
    <row r="32" spans="1:8" ht="151.5" customHeight="1">
      <c r="A32" s="35" t="s">
        <v>34</v>
      </c>
      <c r="B32" s="17" t="s">
        <v>9</v>
      </c>
      <c r="C32" s="17" t="s">
        <v>20</v>
      </c>
      <c r="D32" s="17" t="s">
        <v>30</v>
      </c>
      <c r="E32" s="17"/>
      <c r="F32" s="14">
        <f>F33</f>
        <v>246646</v>
      </c>
      <c r="G32" s="19">
        <f>G33</f>
        <v>0</v>
      </c>
      <c r="H32" s="19">
        <f>H33</f>
        <v>0</v>
      </c>
    </row>
    <row r="33" spans="1:8" ht="30">
      <c r="A33" s="35" t="s">
        <v>32</v>
      </c>
      <c r="B33" s="17" t="s">
        <v>9</v>
      </c>
      <c r="C33" s="17" t="s">
        <v>20</v>
      </c>
      <c r="D33" s="17" t="s">
        <v>30</v>
      </c>
      <c r="E33" s="17" t="s">
        <v>27</v>
      </c>
      <c r="F33" s="14">
        <v>246646</v>
      </c>
      <c r="G33" s="19"/>
      <c r="H33" s="19"/>
    </row>
    <row r="34" spans="1:8" ht="81" customHeight="1">
      <c r="A34" s="35" t="s">
        <v>46</v>
      </c>
      <c r="B34" s="17" t="s">
        <v>9</v>
      </c>
      <c r="C34" s="17" t="s">
        <v>20</v>
      </c>
      <c r="D34" s="17" t="s">
        <v>45</v>
      </c>
      <c r="E34" s="17"/>
      <c r="F34" s="14">
        <f>F35</f>
        <v>246646</v>
      </c>
      <c r="G34" s="14">
        <f>G35</f>
        <v>0</v>
      </c>
      <c r="H34" s="14">
        <f>H35</f>
        <v>0</v>
      </c>
    </row>
    <row r="35" spans="1:8" ht="30">
      <c r="A35" s="35" t="s">
        <v>32</v>
      </c>
      <c r="B35" s="17" t="s">
        <v>9</v>
      </c>
      <c r="C35" s="17" t="s">
        <v>20</v>
      </c>
      <c r="D35" s="17" t="s">
        <v>121</v>
      </c>
      <c r="E35" s="17" t="s">
        <v>27</v>
      </c>
      <c r="F35" s="14">
        <v>246646</v>
      </c>
      <c r="G35" s="14"/>
      <c r="H35" s="14"/>
    </row>
    <row r="36" spans="1:8" ht="15.75">
      <c r="A36" s="58" t="s">
        <v>161</v>
      </c>
      <c r="B36" s="18" t="s">
        <v>9</v>
      </c>
      <c r="C36" s="18" t="s">
        <v>160</v>
      </c>
      <c r="D36" s="18"/>
      <c r="E36" s="17"/>
      <c r="F36" s="13">
        <f t="shared" ref="F36:H38" si="12">F37</f>
        <v>100000</v>
      </c>
      <c r="G36" s="13">
        <f t="shared" si="12"/>
        <v>100000</v>
      </c>
      <c r="H36" s="13">
        <f t="shared" si="12"/>
        <v>100000</v>
      </c>
    </row>
    <row r="37" spans="1:8" ht="25.5">
      <c r="A37" s="59" t="s">
        <v>162</v>
      </c>
      <c r="B37" s="61" t="s">
        <v>9</v>
      </c>
      <c r="C37" s="61" t="s">
        <v>160</v>
      </c>
      <c r="D37" s="61" t="s">
        <v>164</v>
      </c>
      <c r="E37" s="17"/>
      <c r="F37" s="14">
        <f t="shared" si="12"/>
        <v>100000</v>
      </c>
      <c r="G37" s="14">
        <f t="shared" si="12"/>
        <v>100000</v>
      </c>
      <c r="H37" s="14">
        <f t="shared" si="12"/>
        <v>100000</v>
      </c>
    </row>
    <row r="38" spans="1:8" ht="15.75">
      <c r="A38" s="60" t="s">
        <v>161</v>
      </c>
      <c r="B38" s="61" t="s">
        <v>9</v>
      </c>
      <c r="C38" s="61" t="s">
        <v>160</v>
      </c>
      <c r="D38" s="61" t="s">
        <v>165</v>
      </c>
      <c r="E38" s="17"/>
      <c r="F38" s="14">
        <f t="shared" si="12"/>
        <v>100000</v>
      </c>
      <c r="G38" s="14">
        <f t="shared" si="12"/>
        <v>100000</v>
      </c>
      <c r="H38" s="14">
        <f t="shared" si="12"/>
        <v>100000</v>
      </c>
    </row>
    <row r="39" spans="1:8" ht="31.5">
      <c r="A39" s="60" t="s">
        <v>163</v>
      </c>
      <c r="B39" s="61" t="s">
        <v>9</v>
      </c>
      <c r="C39" s="61" t="s">
        <v>160</v>
      </c>
      <c r="D39" s="61" t="s">
        <v>166</v>
      </c>
      <c r="E39" s="17"/>
      <c r="F39" s="14">
        <v>100000</v>
      </c>
      <c r="G39" s="14">
        <v>100000</v>
      </c>
      <c r="H39" s="14">
        <v>100000</v>
      </c>
    </row>
    <row r="40" spans="1:8" ht="31.5">
      <c r="A40" s="60" t="s">
        <v>25</v>
      </c>
      <c r="B40" s="61" t="s">
        <v>9</v>
      </c>
      <c r="C40" s="61" t="s">
        <v>160</v>
      </c>
      <c r="D40" s="61" t="s">
        <v>166</v>
      </c>
      <c r="E40" s="17" t="s">
        <v>26</v>
      </c>
      <c r="F40" s="14">
        <v>100000</v>
      </c>
      <c r="G40" s="14">
        <v>100000</v>
      </c>
      <c r="H40" s="14">
        <v>100000</v>
      </c>
    </row>
    <row r="41" spans="1:8" ht="54.75" customHeight="1">
      <c r="A41" s="34" t="s">
        <v>40</v>
      </c>
      <c r="B41" s="18" t="s">
        <v>9</v>
      </c>
      <c r="C41" s="18" t="s">
        <v>39</v>
      </c>
      <c r="D41" s="18"/>
      <c r="E41" s="18"/>
      <c r="F41" s="13">
        <f>F42+F47+F52</f>
        <v>2054940</v>
      </c>
      <c r="G41" s="13">
        <f>G42+G47+G52</f>
        <v>1975629</v>
      </c>
      <c r="H41" s="13">
        <f>H42+H47+H52</f>
        <v>1671153</v>
      </c>
    </row>
    <row r="42" spans="1:8" ht="135">
      <c r="A42" s="41" t="s">
        <v>100</v>
      </c>
      <c r="B42" s="20" t="s">
        <v>9</v>
      </c>
      <c r="C42" s="20" t="s">
        <v>39</v>
      </c>
      <c r="D42" s="20" t="s">
        <v>41</v>
      </c>
      <c r="E42" s="20"/>
      <c r="F42" s="15">
        <f>F43</f>
        <v>50000</v>
      </c>
      <c r="G42" s="15">
        <f>G43</f>
        <v>50000</v>
      </c>
      <c r="H42" s="15">
        <f t="shared" ref="H42" si="13">H43</f>
        <v>50000</v>
      </c>
    </row>
    <row r="43" spans="1:8" ht="81.75" customHeight="1">
      <c r="A43" s="35" t="s">
        <v>135</v>
      </c>
      <c r="B43" s="17" t="s">
        <v>9</v>
      </c>
      <c r="C43" s="17" t="s">
        <v>39</v>
      </c>
      <c r="D43" s="17" t="s">
        <v>42</v>
      </c>
      <c r="E43" s="17"/>
      <c r="F43" s="14">
        <f>F44</f>
        <v>50000</v>
      </c>
      <c r="G43" s="14">
        <f t="shared" ref="G43:H43" si="14">G44</f>
        <v>50000</v>
      </c>
      <c r="H43" s="14">
        <f t="shared" si="14"/>
        <v>50000</v>
      </c>
    </row>
    <row r="44" spans="1:8" ht="99" customHeight="1">
      <c r="A44" s="35" t="s">
        <v>136</v>
      </c>
      <c r="B44" s="17" t="s">
        <v>9</v>
      </c>
      <c r="C44" s="17" t="s">
        <v>39</v>
      </c>
      <c r="D44" s="17" t="s">
        <v>43</v>
      </c>
      <c r="E44" s="17"/>
      <c r="F44" s="14">
        <f>F45</f>
        <v>50000</v>
      </c>
      <c r="G44" s="14">
        <f t="shared" ref="G44:H44" si="15">G45</f>
        <v>50000</v>
      </c>
      <c r="H44" s="14">
        <f t="shared" si="15"/>
        <v>50000</v>
      </c>
    </row>
    <row r="45" spans="1:8" ht="109.5" customHeight="1">
      <c r="A45" s="35" t="s">
        <v>137</v>
      </c>
      <c r="B45" s="17" t="s">
        <v>9</v>
      </c>
      <c r="C45" s="17" t="s">
        <v>39</v>
      </c>
      <c r="D45" s="17" t="s">
        <v>44</v>
      </c>
      <c r="E45" s="17"/>
      <c r="F45" s="14">
        <f>F46</f>
        <v>50000</v>
      </c>
      <c r="G45" s="14">
        <f t="shared" ref="G45:H45" si="16">G46</f>
        <v>50000</v>
      </c>
      <c r="H45" s="14">
        <f t="shared" si="16"/>
        <v>50000</v>
      </c>
    </row>
    <row r="46" spans="1:8" ht="66.599999999999994" customHeight="1">
      <c r="A46" s="35" t="s">
        <v>37</v>
      </c>
      <c r="B46" s="17" t="s">
        <v>9</v>
      </c>
      <c r="C46" s="17" t="s">
        <v>39</v>
      </c>
      <c r="D46" s="17" t="s">
        <v>44</v>
      </c>
      <c r="E46" s="17" t="s">
        <v>38</v>
      </c>
      <c r="F46" s="14">
        <v>50000</v>
      </c>
      <c r="G46" s="19">
        <v>50000</v>
      </c>
      <c r="H46" s="19">
        <v>50000</v>
      </c>
    </row>
    <row r="47" spans="1:8" ht="78.599999999999994" customHeight="1">
      <c r="A47" s="41" t="s">
        <v>48</v>
      </c>
      <c r="B47" s="20" t="s">
        <v>9</v>
      </c>
      <c r="C47" s="20" t="s">
        <v>39</v>
      </c>
      <c r="D47" s="20" t="s">
        <v>47</v>
      </c>
      <c r="E47" s="20"/>
      <c r="F47" s="15">
        <f>F50+F51</f>
        <v>1854940</v>
      </c>
      <c r="G47" s="15">
        <f>G48</f>
        <v>1875629</v>
      </c>
      <c r="H47" s="15">
        <f t="shared" ref="H47" si="17">H48</f>
        <v>1571153</v>
      </c>
    </row>
    <row r="48" spans="1:8" ht="45.6" customHeight="1">
      <c r="A48" s="35" t="s">
        <v>50</v>
      </c>
      <c r="B48" s="17" t="s">
        <v>9</v>
      </c>
      <c r="C48" s="17" t="s">
        <v>39</v>
      </c>
      <c r="D48" s="17" t="s">
        <v>49</v>
      </c>
      <c r="E48" s="17"/>
      <c r="F48" s="14">
        <f>F49</f>
        <v>1854940</v>
      </c>
      <c r="G48" s="14">
        <f t="shared" ref="G48:H48" si="18">G49</f>
        <v>1875629</v>
      </c>
      <c r="H48" s="14">
        <f t="shared" si="18"/>
        <v>1571153</v>
      </c>
    </row>
    <row r="49" spans="1:9" ht="47.25" customHeight="1">
      <c r="A49" s="35" t="s">
        <v>52</v>
      </c>
      <c r="B49" s="17" t="s">
        <v>9</v>
      </c>
      <c r="C49" s="17" t="s">
        <v>39</v>
      </c>
      <c r="D49" s="17" t="s">
        <v>51</v>
      </c>
      <c r="E49" s="17"/>
      <c r="F49" s="14">
        <f>F50+F51</f>
        <v>1854940</v>
      </c>
      <c r="G49" s="14">
        <f>G50+G51</f>
        <v>1875629</v>
      </c>
      <c r="H49" s="14">
        <f>H50+H51</f>
        <v>1571153</v>
      </c>
    </row>
    <row r="50" spans="1:9" ht="54" customHeight="1">
      <c r="A50" s="35" t="s">
        <v>37</v>
      </c>
      <c r="B50" s="17" t="s">
        <v>9</v>
      </c>
      <c r="C50" s="17" t="s">
        <v>39</v>
      </c>
      <c r="D50" s="17" t="s">
        <v>51</v>
      </c>
      <c r="E50" s="17" t="s">
        <v>38</v>
      </c>
      <c r="F50" s="14">
        <v>1294940</v>
      </c>
      <c r="G50" s="19">
        <v>1675629</v>
      </c>
      <c r="H50" s="19">
        <v>1371153</v>
      </c>
    </row>
    <row r="51" spans="1:9" ht="54" customHeight="1">
      <c r="A51" s="42" t="s">
        <v>149</v>
      </c>
      <c r="B51" s="17" t="s">
        <v>9</v>
      </c>
      <c r="C51" s="17" t="s">
        <v>39</v>
      </c>
      <c r="D51" s="17" t="s">
        <v>51</v>
      </c>
      <c r="E51" s="17" t="s">
        <v>26</v>
      </c>
      <c r="F51" s="14">
        <v>560000</v>
      </c>
      <c r="G51" s="14">
        <v>200000</v>
      </c>
      <c r="H51" s="14">
        <v>200000</v>
      </c>
      <c r="I51" t="s">
        <v>167</v>
      </c>
    </row>
    <row r="52" spans="1:9" ht="60">
      <c r="A52" s="41" t="s">
        <v>56</v>
      </c>
      <c r="B52" s="20" t="s">
        <v>9</v>
      </c>
      <c r="C52" s="20" t="s">
        <v>39</v>
      </c>
      <c r="D52" s="20" t="s">
        <v>57</v>
      </c>
      <c r="E52" s="20"/>
      <c r="F52" s="14">
        <f>F53</f>
        <v>150000</v>
      </c>
      <c r="G52" s="14">
        <f>G53</f>
        <v>50000</v>
      </c>
      <c r="H52" s="14">
        <f t="shared" ref="G52:H54" si="19">H53</f>
        <v>50000</v>
      </c>
    </row>
    <row r="53" spans="1:9" ht="32.25" customHeight="1">
      <c r="A53" s="35" t="s">
        <v>58</v>
      </c>
      <c r="B53" s="17" t="s">
        <v>9</v>
      </c>
      <c r="C53" s="17" t="s">
        <v>39</v>
      </c>
      <c r="D53" s="17" t="s">
        <v>59</v>
      </c>
      <c r="E53" s="17"/>
      <c r="F53" s="14">
        <f>F54</f>
        <v>150000</v>
      </c>
      <c r="G53" s="14">
        <f t="shared" si="19"/>
        <v>50000</v>
      </c>
      <c r="H53" s="14">
        <f t="shared" si="19"/>
        <v>50000</v>
      </c>
    </row>
    <row r="54" spans="1:9" ht="45">
      <c r="A54" s="35" t="s">
        <v>102</v>
      </c>
      <c r="B54" s="17" t="s">
        <v>9</v>
      </c>
      <c r="C54" s="17" t="s">
        <v>39</v>
      </c>
      <c r="D54" s="17" t="s">
        <v>101</v>
      </c>
      <c r="E54" s="17"/>
      <c r="F54" s="14">
        <f>F55</f>
        <v>150000</v>
      </c>
      <c r="G54" s="14">
        <f t="shared" si="19"/>
        <v>50000</v>
      </c>
      <c r="H54" s="14">
        <f t="shared" si="19"/>
        <v>50000</v>
      </c>
    </row>
    <row r="55" spans="1:9" ht="44.25" customHeight="1">
      <c r="A55" s="35" t="s">
        <v>37</v>
      </c>
      <c r="B55" s="17" t="s">
        <v>9</v>
      </c>
      <c r="C55" s="17" t="s">
        <v>39</v>
      </c>
      <c r="D55" s="17" t="s">
        <v>101</v>
      </c>
      <c r="E55" s="17" t="s">
        <v>38</v>
      </c>
      <c r="F55" s="14">
        <v>150000</v>
      </c>
      <c r="G55" s="14">
        <v>50000</v>
      </c>
      <c r="H55" s="14">
        <v>50000</v>
      </c>
    </row>
    <row r="56" spans="1:9" ht="23.25" customHeight="1">
      <c r="A56" s="34" t="s">
        <v>53</v>
      </c>
      <c r="B56" s="18" t="s">
        <v>11</v>
      </c>
      <c r="C56" s="18" t="s">
        <v>10</v>
      </c>
      <c r="D56" s="18"/>
      <c r="E56" s="18"/>
      <c r="F56" s="13">
        <f>F57</f>
        <v>337274</v>
      </c>
      <c r="G56" s="13">
        <f t="shared" ref="G56:H59" si="20">G57</f>
        <v>371803</v>
      </c>
      <c r="H56" s="13">
        <f t="shared" si="20"/>
        <v>406918</v>
      </c>
    </row>
    <row r="57" spans="1:9" ht="33" customHeight="1">
      <c r="A57" s="35" t="s">
        <v>54</v>
      </c>
      <c r="B57" s="17" t="s">
        <v>11</v>
      </c>
      <c r="C57" s="17" t="s">
        <v>55</v>
      </c>
      <c r="D57" s="17"/>
      <c r="E57" s="17"/>
      <c r="F57" s="14">
        <f>F58</f>
        <v>337274</v>
      </c>
      <c r="G57" s="14">
        <f t="shared" si="20"/>
        <v>371803</v>
      </c>
      <c r="H57" s="14">
        <f t="shared" si="20"/>
        <v>406918</v>
      </c>
    </row>
    <row r="58" spans="1:9" ht="30.75" customHeight="1">
      <c r="A58" s="35" t="s">
        <v>56</v>
      </c>
      <c r="B58" s="17" t="s">
        <v>11</v>
      </c>
      <c r="C58" s="17" t="s">
        <v>55</v>
      </c>
      <c r="D58" s="17" t="s">
        <v>57</v>
      </c>
      <c r="E58" s="17"/>
      <c r="F58" s="14">
        <f>F59</f>
        <v>337274</v>
      </c>
      <c r="G58" s="14">
        <f t="shared" si="20"/>
        <v>371803</v>
      </c>
      <c r="H58" s="14">
        <f t="shared" si="20"/>
        <v>406918</v>
      </c>
    </row>
    <row r="59" spans="1:9" ht="32.25" customHeight="1">
      <c r="A59" s="35" t="s">
        <v>58</v>
      </c>
      <c r="B59" s="17" t="s">
        <v>11</v>
      </c>
      <c r="C59" s="17" t="s">
        <v>55</v>
      </c>
      <c r="D59" s="17" t="s">
        <v>59</v>
      </c>
      <c r="E59" s="17"/>
      <c r="F59" s="14">
        <f>F60</f>
        <v>337274</v>
      </c>
      <c r="G59" s="14">
        <f t="shared" si="20"/>
        <v>371803</v>
      </c>
      <c r="H59" s="14">
        <f t="shared" si="20"/>
        <v>406918</v>
      </c>
    </row>
    <row r="60" spans="1:9" ht="50.25" customHeight="1">
      <c r="A60" s="35" t="s">
        <v>61</v>
      </c>
      <c r="B60" s="17" t="s">
        <v>11</v>
      </c>
      <c r="C60" s="17" t="s">
        <v>55</v>
      </c>
      <c r="D60" s="17" t="s">
        <v>60</v>
      </c>
      <c r="E60" s="17"/>
      <c r="F60" s="14">
        <f>F61+F62</f>
        <v>337274</v>
      </c>
      <c r="G60" s="14">
        <f t="shared" ref="G60:H60" si="21">G61+G62</f>
        <v>371803</v>
      </c>
      <c r="H60" s="14">
        <f t="shared" si="21"/>
        <v>406918</v>
      </c>
    </row>
    <row r="61" spans="1:9" ht="108.6" customHeight="1">
      <c r="A61" s="51" t="s">
        <v>18</v>
      </c>
      <c r="B61" s="49" t="s">
        <v>11</v>
      </c>
      <c r="C61" s="17" t="s">
        <v>55</v>
      </c>
      <c r="D61" s="17" t="s">
        <v>60</v>
      </c>
      <c r="E61" s="17" t="s">
        <v>19</v>
      </c>
      <c r="F61" s="14">
        <v>300637</v>
      </c>
      <c r="G61" s="19">
        <v>300637</v>
      </c>
      <c r="H61" s="19">
        <v>300637</v>
      </c>
    </row>
    <row r="62" spans="1:9" ht="77.25" customHeight="1">
      <c r="A62" s="38" t="s">
        <v>37</v>
      </c>
      <c r="B62" s="49" t="s">
        <v>11</v>
      </c>
      <c r="C62" s="17" t="s">
        <v>55</v>
      </c>
      <c r="D62" s="17" t="s">
        <v>60</v>
      </c>
      <c r="E62" s="17" t="s">
        <v>38</v>
      </c>
      <c r="F62" s="14">
        <v>36637</v>
      </c>
      <c r="G62" s="14">
        <v>71166</v>
      </c>
      <c r="H62" s="14">
        <v>106281</v>
      </c>
    </row>
    <row r="63" spans="1:9" ht="72.75" customHeight="1">
      <c r="A63" s="36" t="s">
        <v>62</v>
      </c>
      <c r="B63" s="50" t="s">
        <v>55</v>
      </c>
      <c r="C63" s="18" t="s">
        <v>10</v>
      </c>
      <c r="D63" s="18"/>
      <c r="E63" s="18"/>
      <c r="F63" s="13">
        <f>F64+F70</f>
        <v>350000</v>
      </c>
      <c r="G63" s="13">
        <f>G64+G70</f>
        <v>5000</v>
      </c>
      <c r="H63" s="13">
        <f>H64+H70</f>
        <v>5000</v>
      </c>
    </row>
    <row r="64" spans="1:9" ht="15.75">
      <c r="A64" s="41" t="s">
        <v>68</v>
      </c>
      <c r="B64" s="20" t="s">
        <v>55</v>
      </c>
      <c r="C64" s="20" t="s">
        <v>63</v>
      </c>
      <c r="D64" s="20"/>
      <c r="E64" s="20"/>
      <c r="F64" s="15">
        <f>F65</f>
        <v>200000</v>
      </c>
      <c r="G64" s="15">
        <f t="shared" ref="G64:H68" si="22">G65</f>
        <v>4000</v>
      </c>
      <c r="H64" s="15">
        <f t="shared" si="22"/>
        <v>4000</v>
      </c>
    </row>
    <row r="65" spans="1:8" ht="96.6" customHeight="1">
      <c r="A65" s="35" t="s">
        <v>111</v>
      </c>
      <c r="B65" s="17" t="s">
        <v>55</v>
      </c>
      <c r="C65" s="17" t="s">
        <v>63</v>
      </c>
      <c r="D65" s="17" t="s">
        <v>64</v>
      </c>
      <c r="E65" s="17"/>
      <c r="F65" s="14">
        <f>F66</f>
        <v>200000</v>
      </c>
      <c r="G65" s="14">
        <f>G66</f>
        <v>4000</v>
      </c>
      <c r="H65" s="14">
        <f>H66</f>
        <v>4000</v>
      </c>
    </row>
    <row r="66" spans="1:8" ht="107.25" customHeight="1">
      <c r="A66" s="35" t="s">
        <v>138</v>
      </c>
      <c r="B66" s="17" t="s">
        <v>55</v>
      </c>
      <c r="C66" s="17" t="s">
        <v>63</v>
      </c>
      <c r="D66" s="17" t="s">
        <v>65</v>
      </c>
      <c r="E66" s="17"/>
      <c r="F66" s="14">
        <f>F67</f>
        <v>200000</v>
      </c>
      <c r="G66" s="14">
        <f t="shared" si="22"/>
        <v>4000</v>
      </c>
      <c r="H66" s="14">
        <f t="shared" si="22"/>
        <v>4000</v>
      </c>
    </row>
    <row r="67" spans="1:8" ht="83.25" customHeight="1">
      <c r="A67" s="35" t="s">
        <v>69</v>
      </c>
      <c r="B67" s="17" t="s">
        <v>55</v>
      </c>
      <c r="C67" s="17" t="s">
        <v>63</v>
      </c>
      <c r="D67" s="17" t="s">
        <v>66</v>
      </c>
      <c r="E67" s="17"/>
      <c r="F67" s="14">
        <f>F68</f>
        <v>200000</v>
      </c>
      <c r="G67" s="14">
        <f t="shared" si="22"/>
        <v>4000</v>
      </c>
      <c r="H67" s="14">
        <f t="shared" si="22"/>
        <v>4000</v>
      </c>
    </row>
    <row r="68" spans="1:8" ht="92.45" customHeight="1">
      <c r="A68" s="35" t="s">
        <v>70</v>
      </c>
      <c r="B68" s="17" t="s">
        <v>55</v>
      </c>
      <c r="C68" s="17" t="s">
        <v>63</v>
      </c>
      <c r="D68" s="17" t="s">
        <v>67</v>
      </c>
      <c r="E68" s="17"/>
      <c r="F68" s="14">
        <f>F69</f>
        <v>200000</v>
      </c>
      <c r="G68" s="14">
        <f t="shared" si="22"/>
        <v>4000</v>
      </c>
      <c r="H68" s="14">
        <f t="shared" si="22"/>
        <v>4000</v>
      </c>
    </row>
    <row r="69" spans="1:8" ht="42.75" customHeight="1">
      <c r="A69" s="35" t="s">
        <v>37</v>
      </c>
      <c r="B69" s="17" t="s">
        <v>55</v>
      </c>
      <c r="C69" s="17" t="s">
        <v>63</v>
      </c>
      <c r="D69" s="17" t="s">
        <v>67</v>
      </c>
      <c r="E69" s="17" t="s">
        <v>38</v>
      </c>
      <c r="F69" s="14">
        <v>200000</v>
      </c>
      <c r="G69" s="19">
        <v>4000</v>
      </c>
      <c r="H69" s="19">
        <v>4000</v>
      </c>
    </row>
    <row r="70" spans="1:8" ht="75.75" customHeight="1">
      <c r="A70" s="41" t="s">
        <v>72</v>
      </c>
      <c r="B70" s="20" t="s">
        <v>55</v>
      </c>
      <c r="C70" s="20" t="s">
        <v>71</v>
      </c>
      <c r="D70" s="20"/>
      <c r="E70" s="20"/>
      <c r="F70" s="15">
        <f>F71</f>
        <v>150000</v>
      </c>
      <c r="G70" s="15">
        <f t="shared" ref="G70:H74" si="23">G71</f>
        <v>1000</v>
      </c>
      <c r="H70" s="15">
        <f t="shared" si="23"/>
        <v>1000</v>
      </c>
    </row>
    <row r="71" spans="1:8" ht="125.25" customHeight="1">
      <c r="A71" s="35" t="s">
        <v>139</v>
      </c>
      <c r="B71" s="17" t="s">
        <v>55</v>
      </c>
      <c r="C71" s="17" t="s">
        <v>71</v>
      </c>
      <c r="D71" s="17" t="s">
        <v>64</v>
      </c>
      <c r="E71" s="17"/>
      <c r="F71" s="14">
        <f>F72</f>
        <v>150000</v>
      </c>
      <c r="G71" s="14">
        <f t="shared" si="23"/>
        <v>1000</v>
      </c>
      <c r="H71" s="14">
        <f t="shared" si="23"/>
        <v>1000</v>
      </c>
    </row>
    <row r="72" spans="1:8" ht="96.75" customHeight="1">
      <c r="A72" s="35" t="s">
        <v>103</v>
      </c>
      <c r="B72" s="17" t="s">
        <v>55</v>
      </c>
      <c r="C72" s="17" t="s">
        <v>71</v>
      </c>
      <c r="D72" s="17" t="s">
        <v>73</v>
      </c>
      <c r="E72" s="17"/>
      <c r="F72" s="14">
        <f>F73</f>
        <v>150000</v>
      </c>
      <c r="G72" s="14">
        <f t="shared" si="23"/>
        <v>1000</v>
      </c>
      <c r="H72" s="14">
        <f t="shared" si="23"/>
        <v>1000</v>
      </c>
    </row>
    <row r="73" spans="1:8" ht="46.5" customHeight="1">
      <c r="A73" s="35" t="s">
        <v>76</v>
      </c>
      <c r="B73" s="17" t="s">
        <v>55</v>
      </c>
      <c r="C73" s="17" t="s">
        <v>71</v>
      </c>
      <c r="D73" s="17" t="s">
        <v>74</v>
      </c>
      <c r="E73" s="17"/>
      <c r="F73" s="14">
        <f>F74</f>
        <v>150000</v>
      </c>
      <c r="G73" s="14">
        <f t="shared" si="23"/>
        <v>1000</v>
      </c>
      <c r="H73" s="14">
        <f t="shared" si="23"/>
        <v>1000</v>
      </c>
    </row>
    <row r="74" spans="1:8" ht="63" customHeight="1">
      <c r="A74" s="35" t="s">
        <v>77</v>
      </c>
      <c r="B74" s="17" t="s">
        <v>55</v>
      </c>
      <c r="C74" s="17" t="s">
        <v>71</v>
      </c>
      <c r="D74" s="17" t="s">
        <v>75</v>
      </c>
      <c r="E74" s="17"/>
      <c r="F74" s="14">
        <f>F75</f>
        <v>150000</v>
      </c>
      <c r="G74" s="14">
        <f t="shared" si="23"/>
        <v>1000</v>
      </c>
      <c r="H74" s="14">
        <f t="shared" si="23"/>
        <v>1000</v>
      </c>
    </row>
    <row r="75" spans="1:8" ht="61.9" customHeight="1">
      <c r="A75" s="35" t="s">
        <v>37</v>
      </c>
      <c r="B75" s="17" t="s">
        <v>55</v>
      </c>
      <c r="C75" s="17" t="s">
        <v>71</v>
      </c>
      <c r="D75" s="17" t="s">
        <v>75</v>
      </c>
      <c r="E75" s="17" t="s">
        <v>38</v>
      </c>
      <c r="F75" s="14">
        <v>150000</v>
      </c>
      <c r="G75" s="19">
        <v>1000</v>
      </c>
      <c r="H75" s="19">
        <v>1000</v>
      </c>
    </row>
    <row r="76" spans="1:8" ht="28.5">
      <c r="A76" s="34" t="s">
        <v>78</v>
      </c>
      <c r="B76" s="18" t="s">
        <v>20</v>
      </c>
      <c r="C76" s="18" t="s">
        <v>10</v>
      </c>
      <c r="D76" s="18"/>
      <c r="E76" s="18"/>
      <c r="F76" s="13">
        <f>F77</f>
        <v>5000</v>
      </c>
      <c r="G76" s="13">
        <f t="shared" ref="G76:H76" si="24">G77</f>
        <v>5000</v>
      </c>
      <c r="H76" s="13">
        <f t="shared" si="24"/>
        <v>5000</v>
      </c>
    </row>
    <row r="77" spans="1:8" ht="37.5" customHeight="1">
      <c r="A77" s="34" t="s">
        <v>79</v>
      </c>
      <c r="B77" s="18" t="s">
        <v>20</v>
      </c>
      <c r="C77" s="18" t="s">
        <v>80</v>
      </c>
      <c r="D77" s="18"/>
      <c r="E77" s="18"/>
      <c r="F77" s="13">
        <f t="shared" ref="F77:F81" si="25">F78</f>
        <v>5000</v>
      </c>
      <c r="G77" s="13">
        <f t="shared" ref="G77:H81" si="26">G78</f>
        <v>5000</v>
      </c>
      <c r="H77" s="13">
        <f t="shared" si="26"/>
        <v>5000</v>
      </c>
    </row>
    <row r="78" spans="1:8" ht="84" customHeight="1">
      <c r="A78" s="35" t="s">
        <v>140</v>
      </c>
      <c r="B78" s="17" t="s">
        <v>20</v>
      </c>
      <c r="C78" s="17" t="s">
        <v>80</v>
      </c>
      <c r="D78" s="17" t="s">
        <v>81</v>
      </c>
      <c r="E78" s="17"/>
      <c r="F78" s="14">
        <f t="shared" si="25"/>
        <v>5000</v>
      </c>
      <c r="G78" s="14">
        <f t="shared" si="26"/>
        <v>5000</v>
      </c>
      <c r="H78" s="14">
        <f t="shared" si="26"/>
        <v>5000</v>
      </c>
    </row>
    <row r="79" spans="1:8" ht="47.25" customHeight="1">
      <c r="A79" s="35" t="s">
        <v>112</v>
      </c>
      <c r="B79" s="17" t="s">
        <v>20</v>
      </c>
      <c r="C79" s="17" t="s">
        <v>80</v>
      </c>
      <c r="D79" s="17" t="s">
        <v>82</v>
      </c>
      <c r="E79" s="17"/>
      <c r="F79" s="14">
        <f t="shared" si="25"/>
        <v>5000</v>
      </c>
      <c r="G79" s="14">
        <f t="shared" si="26"/>
        <v>5000</v>
      </c>
      <c r="H79" s="14">
        <f t="shared" si="26"/>
        <v>5000</v>
      </c>
    </row>
    <row r="80" spans="1:8" ht="111" customHeight="1">
      <c r="A80" s="35" t="s">
        <v>85</v>
      </c>
      <c r="B80" s="17" t="s">
        <v>20</v>
      </c>
      <c r="C80" s="17" t="s">
        <v>80</v>
      </c>
      <c r="D80" s="17" t="s">
        <v>83</v>
      </c>
      <c r="E80" s="17"/>
      <c r="F80" s="14">
        <f t="shared" si="25"/>
        <v>5000</v>
      </c>
      <c r="G80" s="14">
        <f t="shared" si="26"/>
        <v>5000</v>
      </c>
      <c r="H80" s="14">
        <f t="shared" si="26"/>
        <v>5000</v>
      </c>
    </row>
    <row r="81" spans="1:9" ht="126.75" customHeight="1">
      <c r="A81" s="35" t="s">
        <v>141</v>
      </c>
      <c r="B81" s="17" t="s">
        <v>20</v>
      </c>
      <c r="C81" s="17" t="s">
        <v>80</v>
      </c>
      <c r="D81" s="17" t="s">
        <v>84</v>
      </c>
      <c r="E81" s="17"/>
      <c r="F81" s="14">
        <f t="shared" si="25"/>
        <v>5000</v>
      </c>
      <c r="G81" s="14">
        <f t="shared" si="26"/>
        <v>5000</v>
      </c>
      <c r="H81" s="14">
        <f t="shared" si="26"/>
        <v>5000</v>
      </c>
    </row>
    <row r="82" spans="1:9" ht="70.5" customHeight="1">
      <c r="A82" s="35" t="s">
        <v>37</v>
      </c>
      <c r="B82" s="17" t="s">
        <v>20</v>
      </c>
      <c r="C82" s="17" t="s">
        <v>80</v>
      </c>
      <c r="D82" s="17" t="s">
        <v>84</v>
      </c>
      <c r="E82" s="17" t="s">
        <v>38</v>
      </c>
      <c r="F82" s="14">
        <v>5000</v>
      </c>
      <c r="G82" s="19">
        <v>5000</v>
      </c>
      <c r="H82" s="19">
        <v>5000</v>
      </c>
    </row>
    <row r="83" spans="1:9" ht="42.75">
      <c r="A83" s="34" t="s">
        <v>87</v>
      </c>
      <c r="B83" s="18" t="s">
        <v>86</v>
      </c>
      <c r="C83" s="18" t="s">
        <v>10</v>
      </c>
      <c r="D83" s="18"/>
      <c r="E83" s="18"/>
      <c r="F83" s="13">
        <f>F84+F92</f>
        <v>3052823</v>
      </c>
      <c r="G83" s="13">
        <f t="shared" ref="G83:H83" si="27">G84</f>
        <v>2910000</v>
      </c>
      <c r="H83" s="13">
        <f t="shared" si="27"/>
        <v>2910000</v>
      </c>
    </row>
    <row r="84" spans="1:9">
      <c r="A84" s="41" t="s">
        <v>88</v>
      </c>
      <c r="B84" s="21" t="s">
        <v>86</v>
      </c>
      <c r="C84" s="21" t="s">
        <v>55</v>
      </c>
      <c r="D84" s="21"/>
      <c r="E84" s="21"/>
      <c r="F84" s="16">
        <f>F85</f>
        <v>700000</v>
      </c>
      <c r="G84" s="16">
        <f>G85+G92</f>
        <v>2910000</v>
      </c>
      <c r="H84" s="16">
        <f>H85+H92</f>
        <v>2910000</v>
      </c>
    </row>
    <row r="85" spans="1:9" ht="84" customHeight="1">
      <c r="A85" s="35" t="s">
        <v>142</v>
      </c>
      <c r="B85" s="20" t="s">
        <v>86</v>
      </c>
      <c r="C85" s="20" t="s">
        <v>55</v>
      </c>
      <c r="D85" s="17" t="s">
        <v>129</v>
      </c>
      <c r="E85" s="20"/>
      <c r="F85" s="15">
        <f>F86</f>
        <v>700000</v>
      </c>
      <c r="G85" s="15">
        <f t="shared" ref="G85:H85" si="28">G86</f>
        <v>10000</v>
      </c>
      <c r="H85" s="15">
        <f t="shared" si="28"/>
        <v>10000</v>
      </c>
    </row>
    <row r="86" spans="1:9" ht="85.5" customHeight="1">
      <c r="A86" s="44" t="s">
        <v>125</v>
      </c>
      <c r="B86" s="17" t="s">
        <v>86</v>
      </c>
      <c r="C86" s="17" t="s">
        <v>55</v>
      </c>
      <c r="D86" s="17" t="s">
        <v>128</v>
      </c>
      <c r="E86" s="17"/>
      <c r="F86" s="14">
        <f>F91+F89</f>
        <v>700000</v>
      </c>
      <c r="G86" s="14">
        <f t="shared" ref="G86:H86" si="29">G91+G89</f>
        <v>10000</v>
      </c>
      <c r="H86" s="14">
        <f t="shared" si="29"/>
        <v>10000</v>
      </c>
    </row>
    <row r="87" spans="1:9" ht="84.75" customHeight="1">
      <c r="A87" s="35" t="s">
        <v>124</v>
      </c>
      <c r="B87" s="17" t="s">
        <v>86</v>
      </c>
      <c r="C87" s="17" t="s">
        <v>55</v>
      </c>
      <c r="D87" s="17" t="s">
        <v>127</v>
      </c>
      <c r="E87" s="17"/>
      <c r="F87" s="14">
        <f>F88</f>
        <v>205000</v>
      </c>
      <c r="G87" s="14">
        <f t="shared" ref="G87:H88" si="30">G88</f>
        <v>5000</v>
      </c>
      <c r="H87" s="14">
        <f t="shared" si="30"/>
        <v>5000</v>
      </c>
    </row>
    <row r="88" spans="1:9" ht="69" customHeight="1">
      <c r="A88" s="35" t="s">
        <v>123</v>
      </c>
      <c r="B88" s="17" t="s">
        <v>86</v>
      </c>
      <c r="C88" s="17" t="s">
        <v>55</v>
      </c>
      <c r="D88" s="17" t="s">
        <v>122</v>
      </c>
      <c r="E88" s="20"/>
      <c r="F88" s="14">
        <f>F89</f>
        <v>205000</v>
      </c>
      <c r="G88" s="14">
        <f t="shared" si="30"/>
        <v>5000</v>
      </c>
      <c r="H88" s="14">
        <f t="shared" si="30"/>
        <v>5000</v>
      </c>
    </row>
    <row r="89" spans="1:9" ht="61.9" customHeight="1" thickBot="1">
      <c r="A89" s="35" t="s">
        <v>37</v>
      </c>
      <c r="B89" s="17" t="s">
        <v>86</v>
      </c>
      <c r="C89" s="17" t="s">
        <v>55</v>
      </c>
      <c r="D89" s="17" t="s">
        <v>122</v>
      </c>
      <c r="E89" s="17" t="s">
        <v>38</v>
      </c>
      <c r="F89" s="14">
        <v>205000</v>
      </c>
      <c r="G89" s="19">
        <v>5000</v>
      </c>
      <c r="H89" s="19">
        <v>5000</v>
      </c>
    </row>
    <row r="90" spans="1:9" ht="105.75" customHeight="1" thickBot="1">
      <c r="A90" s="43" t="s">
        <v>126</v>
      </c>
      <c r="B90" s="17" t="s">
        <v>86</v>
      </c>
      <c r="C90" s="17" t="s">
        <v>55</v>
      </c>
      <c r="D90" s="17" t="s">
        <v>130</v>
      </c>
      <c r="E90" s="20"/>
      <c r="F90" s="14">
        <f>F91</f>
        <v>495000</v>
      </c>
      <c r="G90" s="14">
        <f t="shared" ref="G90:H90" si="31">G91</f>
        <v>5000</v>
      </c>
      <c r="H90" s="14">
        <f t="shared" si="31"/>
        <v>5000</v>
      </c>
    </row>
    <row r="91" spans="1:9" ht="61.15" customHeight="1">
      <c r="A91" s="52" t="s">
        <v>37</v>
      </c>
      <c r="B91" s="17" t="s">
        <v>86</v>
      </c>
      <c r="C91" s="17" t="s">
        <v>55</v>
      </c>
      <c r="D91" s="17" t="s">
        <v>130</v>
      </c>
      <c r="E91" s="17" t="s">
        <v>38</v>
      </c>
      <c r="F91" s="14">
        <v>495000</v>
      </c>
      <c r="G91" s="19">
        <v>5000</v>
      </c>
      <c r="H91" s="19">
        <v>5000</v>
      </c>
    </row>
    <row r="92" spans="1:9" ht="54" customHeight="1">
      <c r="A92" s="41" t="s">
        <v>56</v>
      </c>
      <c r="B92" s="20" t="s">
        <v>86</v>
      </c>
      <c r="C92" s="20" t="s">
        <v>55</v>
      </c>
      <c r="D92" s="20" t="s">
        <v>57</v>
      </c>
      <c r="E92" s="20"/>
      <c r="F92" s="15">
        <f>F93</f>
        <v>2352823</v>
      </c>
      <c r="G92" s="15">
        <f t="shared" ref="G92:H93" si="32">G93</f>
        <v>2900000</v>
      </c>
      <c r="H92" s="15">
        <f t="shared" si="32"/>
        <v>2900000</v>
      </c>
    </row>
    <row r="93" spans="1:9" ht="33.75" customHeight="1">
      <c r="A93" s="41" t="s">
        <v>58</v>
      </c>
      <c r="B93" s="21" t="s">
        <v>86</v>
      </c>
      <c r="C93" s="21" t="s">
        <v>55</v>
      </c>
      <c r="D93" s="21" t="s">
        <v>59</v>
      </c>
      <c r="E93" s="21"/>
      <c r="F93" s="16">
        <f>F94+F96+F98</f>
        <v>2352823</v>
      </c>
      <c r="G93" s="16">
        <f t="shared" si="32"/>
        <v>2900000</v>
      </c>
      <c r="H93" s="16">
        <f t="shared" si="32"/>
        <v>2900000</v>
      </c>
    </row>
    <row r="94" spans="1:9" ht="33.75" customHeight="1">
      <c r="A94" s="35" t="s">
        <v>104</v>
      </c>
      <c r="B94" s="17" t="s">
        <v>86</v>
      </c>
      <c r="C94" s="17" t="s">
        <v>55</v>
      </c>
      <c r="D94" s="17" t="s">
        <v>105</v>
      </c>
      <c r="E94" s="17"/>
      <c r="F94" s="14">
        <f>F95</f>
        <v>1374028</v>
      </c>
      <c r="G94" s="14">
        <f t="shared" ref="G94:H94" si="33">G95</f>
        <v>2900000</v>
      </c>
      <c r="H94" s="14">
        <f t="shared" si="33"/>
        <v>2900000</v>
      </c>
    </row>
    <row r="95" spans="1:9" ht="46.5" customHeight="1">
      <c r="A95" s="45" t="s">
        <v>37</v>
      </c>
      <c r="B95" s="24" t="s">
        <v>86</v>
      </c>
      <c r="C95" s="24" t="s">
        <v>55</v>
      </c>
      <c r="D95" s="24" t="s">
        <v>105</v>
      </c>
      <c r="E95" s="24" t="s">
        <v>38</v>
      </c>
      <c r="F95" s="25">
        <v>1374028</v>
      </c>
      <c r="G95" s="25">
        <v>2900000</v>
      </c>
      <c r="H95" s="25">
        <v>2900000</v>
      </c>
      <c r="I95" s="31"/>
    </row>
    <row r="96" spans="1:9" ht="61.5" customHeight="1">
      <c r="A96" s="38" t="s">
        <v>156</v>
      </c>
      <c r="B96" s="24" t="s">
        <v>86</v>
      </c>
      <c r="C96" s="24" t="s">
        <v>55</v>
      </c>
      <c r="D96" s="28" t="s">
        <v>152</v>
      </c>
      <c r="E96" s="28"/>
      <c r="F96" s="29">
        <f>F97</f>
        <v>599262</v>
      </c>
      <c r="G96" s="29">
        <f t="shared" ref="G96:H96" si="34">G97</f>
        <v>0</v>
      </c>
      <c r="H96" s="29">
        <f t="shared" si="34"/>
        <v>0</v>
      </c>
    </row>
    <row r="97" spans="1:9" ht="46.5" customHeight="1">
      <c r="A97" s="38" t="s">
        <v>131</v>
      </c>
      <c r="B97" s="24" t="s">
        <v>86</v>
      </c>
      <c r="C97" s="24" t="s">
        <v>55</v>
      </c>
      <c r="D97" s="28" t="s">
        <v>152</v>
      </c>
      <c r="E97" s="28">
        <v>200</v>
      </c>
      <c r="F97" s="29">
        <v>599262</v>
      </c>
      <c r="G97" s="30">
        <v>0</v>
      </c>
      <c r="H97" s="30">
        <v>0</v>
      </c>
      <c r="I97" t="s">
        <v>154</v>
      </c>
    </row>
    <row r="98" spans="1:9" ht="126.75" customHeight="1">
      <c r="A98" s="38" t="s">
        <v>157</v>
      </c>
      <c r="B98" s="24" t="s">
        <v>86</v>
      </c>
      <c r="C98" s="24" t="s">
        <v>55</v>
      </c>
      <c r="D98" s="28" t="s">
        <v>153</v>
      </c>
      <c r="E98" s="28"/>
      <c r="F98" s="29">
        <f>F99</f>
        <v>379533</v>
      </c>
      <c r="G98" s="29">
        <f t="shared" ref="G98:H98" si="35">G99</f>
        <v>0</v>
      </c>
      <c r="H98" s="29">
        <f t="shared" si="35"/>
        <v>0</v>
      </c>
    </row>
    <row r="99" spans="1:9" ht="46.5" customHeight="1">
      <c r="A99" s="38" t="s">
        <v>132</v>
      </c>
      <c r="B99" s="17" t="s">
        <v>86</v>
      </c>
      <c r="C99" s="17" t="s">
        <v>55</v>
      </c>
      <c r="D99" s="28" t="s">
        <v>153</v>
      </c>
      <c r="E99" s="28">
        <v>200</v>
      </c>
      <c r="F99" s="29">
        <v>379533</v>
      </c>
      <c r="G99" s="30">
        <v>0</v>
      </c>
      <c r="H99" s="30">
        <v>0</v>
      </c>
    </row>
    <row r="100" spans="1:9" ht="0.75" hidden="1" customHeight="1">
      <c r="A100" s="46" t="s">
        <v>90</v>
      </c>
      <c r="B100" s="18" t="s">
        <v>89</v>
      </c>
      <c r="C100" s="18" t="s">
        <v>10</v>
      </c>
      <c r="D100" s="26"/>
      <c r="E100" s="26"/>
      <c r="F100" s="27">
        <f>F101</f>
        <v>0</v>
      </c>
      <c r="G100" s="27">
        <f t="shared" ref="G100" si="36">G101</f>
        <v>0</v>
      </c>
      <c r="H100" s="27">
        <f>H101</f>
        <v>0</v>
      </c>
    </row>
    <row r="101" spans="1:9" ht="25.5" hidden="1" customHeight="1">
      <c r="A101" s="53" t="s">
        <v>91</v>
      </c>
      <c r="B101" s="20" t="s">
        <v>89</v>
      </c>
      <c r="C101" s="20" t="s">
        <v>9</v>
      </c>
      <c r="D101" s="20"/>
      <c r="E101" s="20"/>
      <c r="F101" s="15"/>
      <c r="G101" s="15"/>
      <c r="H101" s="15"/>
    </row>
    <row r="102" spans="1:9" ht="69.75" hidden="1" customHeight="1">
      <c r="A102" s="54" t="s">
        <v>143</v>
      </c>
      <c r="B102" s="17" t="s">
        <v>89</v>
      </c>
      <c r="C102" s="17" t="s">
        <v>9</v>
      </c>
      <c r="D102" s="55" t="s">
        <v>144</v>
      </c>
      <c r="E102" s="20"/>
      <c r="F102" s="15"/>
      <c r="G102" s="15"/>
      <c r="H102" s="15"/>
    </row>
    <row r="103" spans="1:9" ht="55.5" hidden="1" customHeight="1">
      <c r="A103" s="38" t="s">
        <v>150</v>
      </c>
      <c r="B103" s="17" t="s">
        <v>89</v>
      </c>
      <c r="C103" s="17" t="s">
        <v>9</v>
      </c>
      <c r="D103" s="55" t="s">
        <v>145</v>
      </c>
      <c r="E103" s="28"/>
      <c r="F103" s="56"/>
      <c r="G103" s="30"/>
      <c r="H103" s="30"/>
    </row>
    <row r="104" spans="1:9" ht="55.5" hidden="1" customHeight="1">
      <c r="A104" s="54" t="s">
        <v>146</v>
      </c>
      <c r="B104" s="17" t="s">
        <v>89</v>
      </c>
      <c r="C104" s="17" t="s">
        <v>9</v>
      </c>
      <c r="D104" s="55" t="s">
        <v>147</v>
      </c>
      <c r="E104" s="28"/>
      <c r="F104" s="56"/>
      <c r="G104" s="30"/>
      <c r="H104" s="30"/>
    </row>
    <row r="105" spans="1:9" ht="55.5" hidden="1" customHeight="1">
      <c r="A105" s="54" t="s">
        <v>133</v>
      </c>
      <c r="B105" s="17" t="s">
        <v>89</v>
      </c>
      <c r="C105" s="17" t="s">
        <v>9</v>
      </c>
      <c r="D105" s="55" t="s">
        <v>148</v>
      </c>
      <c r="E105" s="55">
        <v>200</v>
      </c>
      <c r="F105" s="56"/>
      <c r="G105" s="30"/>
      <c r="H105" s="30"/>
    </row>
    <row r="106" spans="1:9" ht="21.75" customHeight="1">
      <c r="A106" s="46" t="s">
        <v>93</v>
      </c>
      <c r="B106" s="26" t="s">
        <v>71</v>
      </c>
      <c r="C106" s="26" t="s">
        <v>10</v>
      </c>
      <c r="D106" s="26"/>
      <c r="E106" s="26"/>
      <c r="F106" s="27">
        <f>F107+F112</f>
        <v>1050000</v>
      </c>
      <c r="G106" s="27">
        <f t="shared" ref="G106:H106" si="37">G107+G112</f>
        <v>1050000</v>
      </c>
      <c r="H106" s="27">
        <f t="shared" si="37"/>
        <v>1050000</v>
      </c>
    </row>
    <row r="107" spans="1:9" ht="23.25" customHeight="1">
      <c r="A107" s="41" t="s">
        <v>94</v>
      </c>
      <c r="B107" s="20" t="s">
        <v>71</v>
      </c>
      <c r="C107" s="20" t="s">
        <v>9</v>
      </c>
      <c r="D107" s="20"/>
      <c r="E107" s="20"/>
      <c r="F107" s="15">
        <f t="shared" ref="F107:F110" si="38">F108</f>
        <v>1000000</v>
      </c>
      <c r="G107" s="15">
        <f t="shared" ref="G107:H109" si="39">G108</f>
        <v>1000000</v>
      </c>
      <c r="H107" s="15">
        <f t="shared" si="39"/>
        <v>1000000</v>
      </c>
    </row>
    <row r="108" spans="1:9" ht="66" customHeight="1">
      <c r="A108" s="35" t="s">
        <v>106</v>
      </c>
      <c r="B108" s="17" t="s">
        <v>71</v>
      </c>
      <c r="C108" s="17" t="s">
        <v>9</v>
      </c>
      <c r="D108" s="17" t="s">
        <v>57</v>
      </c>
      <c r="E108" s="17"/>
      <c r="F108" s="14">
        <f>F109</f>
        <v>1000000</v>
      </c>
      <c r="G108" s="14">
        <f t="shared" si="39"/>
        <v>1000000</v>
      </c>
      <c r="H108" s="14">
        <f t="shared" si="39"/>
        <v>1000000</v>
      </c>
    </row>
    <row r="109" spans="1:9" ht="37.5" customHeight="1">
      <c r="A109" s="41" t="s">
        <v>58</v>
      </c>
      <c r="B109" s="17" t="s">
        <v>71</v>
      </c>
      <c r="C109" s="17" t="s">
        <v>9</v>
      </c>
      <c r="D109" s="17" t="s">
        <v>59</v>
      </c>
      <c r="E109" s="17"/>
      <c r="F109" s="14">
        <f>F110</f>
        <v>1000000</v>
      </c>
      <c r="G109" s="14">
        <f t="shared" si="39"/>
        <v>1000000</v>
      </c>
      <c r="H109" s="14">
        <f t="shared" si="39"/>
        <v>1000000</v>
      </c>
    </row>
    <row r="110" spans="1:9" ht="50.25" customHeight="1">
      <c r="A110" s="35" t="s">
        <v>96</v>
      </c>
      <c r="B110" s="17" t="s">
        <v>71</v>
      </c>
      <c r="C110" s="17" t="s">
        <v>9</v>
      </c>
      <c r="D110" s="17" t="s">
        <v>107</v>
      </c>
      <c r="E110" s="17"/>
      <c r="F110" s="14">
        <f t="shared" si="38"/>
        <v>1000000</v>
      </c>
      <c r="G110" s="14">
        <f t="shared" ref="G110:H110" si="40">G111</f>
        <v>1000000</v>
      </c>
      <c r="H110" s="14">
        <f t="shared" si="40"/>
        <v>1000000</v>
      </c>
    </row>
    <row r="111" spans="1:9" ht="39" customHeight="1">
      <c r="A111" s="35" t="s">
        <v>95</v>
      </c>
      <c r="B111" s="17" t="s">
        <v>71</v>
      </c>
      <c r="C111" s="17" t="s">
        <v>9</v>
      </c>
      <c r="D111" s="17" t="s">
        <v>107</v>
      </c>
      <c r="E111" s="17" t="s">
        <v>92</v>
      </c>
      <c r="F111" s="14">
        <v>1000000</v>
      </c>
      <c r="G111" s="19">
        <v>1000000</v>
      </c>
      <c r="H111" s="19">
        <v>1000000</v>
      </c>
    </row>
    <row r="112" spans="1:9" ht="27.75" customHeight="1">
      <c r="A112" s="41" t="s">
        <v>108</v>
      </c>
      <c r="B112" s="20" t="s">
        <v>71</v>
      </c>
      <c r="C112" s="20" t="s">
        <v>20</v>
      </c>
      <c r="D112" s="20"/>
      <c r="E112" s="20"/>
      <c r="F112" s="15">
        <f>F113</f>
        <v>50000</v>
      </c>
      <c r="G112" s="15">
        <f t="shared" ref="G112:H115" si="41">G113</f>
        <v>50000</v>
      </c>
      <c r="H112" s="15">
        <f t="shared" si="41"/>
        <v>50000</v>
      </c>
    </row>
    <row r="113" spans="1:8" ht="39" customHeight="1">
      <c r="A113" s="35" t="s">
        <v>106</v>
      </c>
      <c r="B113" s="17" t="s">
        <v>71</v>
      </c>
      <c r="C113" s="17" t="s">
        <v>20</v>
      </c>
      <c r="D113" s="17" t="s">
        <v>57</v>
      </c>
      <c r="E113" s="17"/>
      <c r="F113" s="14">
        <f>F114</f>
        <v>50000</v>
      </c>
      <c r="G113" s="14">
        <f t="shared" si="41"/>
        <v>50000</v>
      </c>
      <c r="H113" s="14">
        <f t="shared" si="41"/>
        <v>50000</v>
      </c>
    </row>
    <row r="114" spans="1:8" ht="39" customHeight="1">
      <c r="A114" s="41" t="s">
        <v>58</v>
      </c>
      <c r="B114" s="17" t="s">
        <v>71</v>
      </c>
      <c r="C114" s="17" t="s">
        <v>20</v>
      </c>
      <c r="D114" s="17" t="s">
        <v>59</v>
      </c>
      <c r="E114" s="17"/>
      <c r="F114" s="14">
        <f>F115</f>
        <v>50000</v>
      </c>
      <c r="G114" s="14">
        <f t="shared" si="41"/>
        <v>50000</v>
      </c>
      <c r="H114" s="14">
        <f t="shared" si="41"/>
        <v>50000</v>
      </c>
    </row>
    <row r="115" spans="1:8" ht="42.75" customHeight="1">
      <c r="A115" s="35" t="s">
        <v>109</v>
      </c>
      <c r="B115" s="17" t="s">
        <v>71</v>
      </c>
      <c r="C115" s="17" t="s">
        <v>20</v>
      </c>
      <c r="D115" s="17" t="s">
        <v>110</v>
      </c>
      <c r="E115" s="17"/>
      <c r="F115" s="14">
        <f>F116</f>
        <v>50000</v>
      </c>
      <c r="G115" s="14">
        <f t="shared" si="41"/>
        <v>50000</v>
      </c>
      <c r="H115" s="14">
        <f t="shared" si="41"/>
        <v>50000</v>
      </c>
    </row>
    <row r="116" spans="1:8" ht="57" customHeight="1">
      <c r="A116" s="35" t="s">
        <v>37</v>
      </c>
      <c r="B116" s="17" t="s">
        <v>71</v>
      </c>
      <c r="C116" s="17" t="s">
        <v>20</v>
      </c>
      <c r="D116" s="17" t="s">
        <v>110</v>
      </c>
      <c r="E116" s="17" t="s">
        <v>38</v>
      </c>
      <c r="F116" s="14">
        <v>50000</v>
      </c>
      <c r="G116" s="19">
        <v>50000</v>
      </c>
      <c r="H116" s="19">
        <v>50000</v>
      </c>
    </row>
  </sheetData>
  <mergeCells count="3">
    <mergeCell ref="A4:H4"/>
    <mergeCell ref="D3:H3"/>
    <mergeCell ref="F2:H2"/>
  </mergeCells>
  <pageMargins left="0.70866141732283472" right="0.11811023622047245" top="0.15748031496062992" bottom="0.19685039370078741" header="0.31496062992125984" footer="0.31496062992125984"/>
  <pageSetup paperSize="9" scale="63" orientation="portrait" r:id="rId1"/>
  <rowBreaks count="1" manualBreakCount="1">
    <brk id="32" max="16383"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2023-11-10T11:57:34Z</dcterms:modified>
</cp:coreProperties>
</file>