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20" windowWidth="29040" windowHeight="15840"/>
  </bookViews>
  <sheets>
    <sheet name="Лист1" sheetId="1" r:id="rId1"/>
    <sheet name="Лист2" sheetId="2" r:id="rId2"/>
    <sheet name="Лист3" sheetId="3" r:id="rId3"/>
  </sheets>
  <calcPr calcId="125725" refMode="R1C1"/>
</workbook>
</file>

<file path=xl/calcChain.xml><?xml version="1.0" encoding="utf-8"?>
<calcChain xmlns="http://schemas.openxmlformats.org/spreadsheetml/2006/main">
  <c r="G115" i="1"/>
  <c r="G106" l="1"/>
  <c r="G105" s="1"/>
  <c r="G43"/>
  <c r="G31"/>
  <c r="I89" l="1"/>
  <c r="H89"/>
  <c r="H103"/>
  <c r="I103"/>
  <c r="G113"/>
  <c r="G112" s="1"/>
  <c r="G110"/>
  <c r="G109" s="1"/>
  <c r="G23"/>
  <c r="G108" l="1"/>
  <c r="G104"/>
  <c r="G103" s="1"/>
  <c r="H80"/>
  <c r="I80"/>
  <c r="I79" s="1"/>
  <c r="H79"/>
  <c r="H100"/>
  <c r="I100"/>
  <c r="G100"/>
  <c r="H98"/>
  <c r="I98"/>
  <c r="G98"/>
  <c r="H96"/>
  <c r="I96"/>
  <c r="G96"/>
  <c r="H94"/>
  <c r="I94"/>
  <c r="H92"/>
  <c r="I92"/>
  <c r="G94"/>
  <c r="G92"/>
  <c r="H90"/>
  <c r="I90"/>
  <c r="G90"/>
  <c r="G80"/>
  <c r="H84"/>
  <c r="I84"/>
  <c r="G84"/>
  <c r="H54"/>
  <c r="I54"/>
  <c r="G54"/>
  <c r="H43"/>
  <c r="I43"/>
  <c r="H19"/>
  <c r="H18" s="1"/>
  <c r="H17" s="1"/>
  <c r="H16" s="1"/>
  <c r="H15" s="1"/>
  <c r="I19"/>
  <c r="I18" s="1"/>
  <c r="I17" s="1"/>
  <c r="I16" s="1"/>
  <c r="I15" s="1"/>
  <c r="G19"/>
  <c r="G18" s="1"/>
  <c r="G17" s="1"/>
  <c r="G16" s="1"/>
  <c r="G15" s="1"/>
  <c r="H23" l="1"/>
  <c r="I23"/>
  <c r="I126"/>
  <c r="I125" s="1"/>
  <c r="I124" s="1"/>
  <c r="H126"/>
  <c r="H125" s="1"/>
  <c r="H124" s="1"/>
  <c r="G126"/>
  <c r="G125" s="1"/>
  <c r="G124" s="1"/>
  <c r="G123" s="1"/>
  <c r="I123" l="1"/>
  <c r="H123"/>
  <c r="I88"/>
  <c r="I87" s="1"/>
  <c r="H88"/>
  <c r="H87" s="1"/>
  <c r="G88"/>
  <c r="G87" s="1"/>
  <c r="G82" l="1"/>
  <c r="G81" s="1"/>
  <c r="H82"/>
  <c r="H81" s="1"/>
  <c r="I82"/>
  <c r="I81" s="1"/>
  <c r="I48"/>
  <c r="I47" s="1"/>
  <c r="I46" s="1"/>
  <c r="H48"/>
  <c r="H47" s="1"/>
  <c r="H46" s="1"/>
  <c r="G48"/>
  <c r="G47" s="1"/>
  <c r="G46" s="1"/>
  <c r="G79" l="1"/>
  <c r="I121" l="1"/>
  <c r="I120" s="1"/>
  <c r="I119" s="1"/>
  <c r="H121"/>
  <c r="H120" s="1"/>
  <c r="H119" s="1"/>
  <c r="G121"/>
  <c r="G120" s="1"/>
  <c r="G119" s="1"/>
  <c r="I75"/>
  <c r="I74" s="1"/>
  <c r="I73" s="1"/>
  <c r="I72" s="1"/>
  <c r="I71" s="1"/>
  <c r="I70" s="1"/>
  <c r="H75"/>
  <c r="H74" s="1"/>
  <c r="H73" s="1"/>
  <c r="H72" s="1"/>
  <c r="H71" s="1"/>
  <c r="H70" s="1"/>
  <c r="G75"/>
  <c r="G74" s="1"/>
  <c r="G73" s="1"/>
  <c r="G72" s="1"/>
  <c r="G71" s="1"/>
  <c r="G70" s="1"/>
  <c r="I68"/>
  <c r="I67" s="1"/>
  <c r="I66" s="1"/>
  <c r="I65" s="1"/>
  <c r="I64" s="1"/>
  <c r="H68"/>
  <c r="H67" s="1"/>
  <c r="H66" s="1"/>
  <c r="H65" s="1"/>
  <c r="H64" s="1"/>
  <c r="G68"/>
  <c r="G67" s="1"/>
  <c r="G66" s="1"/>
  <c r="G65" s="1"/>
  <c r="G64" s="1"/>
  <c r="I62"/>
  <c r="I61" s="1"/>
  <c r="I60" s="1"/>
  <c r="I59" s="1"/>
  <c r="I58" s="1"/>
  <c r="H62"/>
  <c r="H61" s="1"/>
  <c r="H60" s="1"/>
  <c r="H59" s="1"/>
  <c r="H58" s="1"/>
  <c r="G62"/>
  <c r="G61" s="1"/>
  <c r="G60" s="1"/>
  <c r="G59" s="1"/>
  <c r="G58" s="1"/>
  <c r="I53"/>
  <c r="I52" s="1"/>
  <c r="I51" s="1"/>
  <c r="I50" s="1"/>
  <c r="H53"/>
  <c r="H52" s="1"/>
  <c r="H51" s="1"/>
  <c r="H50" s="1"/>
  <c r="G53"/>
  <c r="G52" s="1"/>
  <c r="G51" s="1"/>
  <c r="G50" s="1"/>
  <c r="I42"/>
  <c r="I41" s="1"/>
  <c r="H42"/>
  <c r="H41" s="1"/>
  <c r="G42"/>
  <c r="G41" s="1"/>
  <c r="I33"/>
  <c r="H33"/>
  <c r="G33"/>
  <c r="I39"/>
  <c r="I38" s="1"/>
  <c r="I37" s="1"/>
  <c r="I36" s="1"/>
  <c r="H39"/>
  <c r="H38" s="1"/>
  <c r="H37" s="1"/>
  <c r="H36" s="1"/>
  <c r="G39"/>
  <c r="G38" s="1"/>
  <c r="G37" s="1"/>
  <c r="G36" s="1"/>
  <c r="I27"/>
  <c r="H27"/>
  <c r="I29"/>
  <c r="H29"/>
  <c r="I31"/>
  <c r="H31"/>
  <c r="G27"/>
  <c r="G29"/>
  <c r="I13"/>
  <c r="I12" s="1"/>
  <c r="I11" s="1"/>
  <c r="I10" s="1"/>
  <c r="H13"/>
  <c r="H12" s="1"/>
  <c r="H11" s="1"/>
  <c r="H10" s="1"/>
  <c r="G13"/>
  <c r="G12" s="1"/>
  <c r="G11" s="1"/>
  <c r="G10" s="1"/>
  <c r="G22" l="1"/>
  <c r="G21" s="1"/>
  <c r="H35"/>
  <c r="G35"/>
  <c r="I118"/>
  <c r="I117" s="1"/>
  <c r="H118"/>
  <c r="H117" s="1"/>
  <c r="I102"/>
  <c r="H22"/>
  <c r="H21" s="1"/>
  <c r="I35"/>
  <c r="H86"/>
  <c r="H78" s="1"/>
  <c r="H77" s="1"/>
  <c r="G118"/>
  <c r="G117" s="1"/>
  <c r="G86"/>
  <c r="G78" s="1"/>
  <c r="I57"/>
  <c r="I22"/>
  <c r="I21" s="1"/>
  <c r="I86"/>
  <c r="I78" s="1"/>
  <c r="I77" s="1"/>
  <c r="H57"/>
  <c r="G57"/>
  <c r="H9" l="1"/>
  <c r="I9"/>
  <c r="G102"/>
  <c r="G9"/>
  <c r="H102"/>
  <c r="I8"/>
  <c r="G77"/>
  <c r="G8" l="1"/>
  <c r="H8"/>
</calcChain>
</file>

<file path=xl/sharedStrings.xml><?xml version="1.0" encoding="utf-8"?>
<sst xmlns="http://schemas.openxmlformats.org/spreadsheetml/2006/main" count="595" uniqueCount="174">
  <si>
    <t>(рублей)</t>
  </si>
  <si>
    <t>Наименование</t>
  </si>
  <si>
    <t>Рз</t>
  </si>
  <si>
    <t>ПР</t>
  </si>
  <si>
    <t>ЦСР</t>
  </si>
  <si>
    <t>ВР</t>
  </si>
  <si>
    <t>Итого расходы на 2024 год</t>
  </si>
  <si>
    <t>ВСЕГО РАСХОДОВ</t>
  </si>
  <si>
    <t>Общегосударственные вопросы</t>
  </si>
  <si>
    <t>01</t>
  </si>
  <si>
    <t>00</t>
  </si>
  <si>
    <t>02</t>
  </si>
  <si>
    <t>Обеспечение функционирования главы  муниципального образования</t>
  </si>
  <si>
    <t>71 0 00 00000</t>
  </si>
  <si>
    <t>Глава  муниципального образования</t>
  </si>
  <si>
    <t>71 1 00 00000</t>
  </si>
  <si>
    <t>Обеспечение деятельности и выполнение функций органов местного самоуправления</t>
  </si>
  <si>
    <t>71 1 00 С1402</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</si>
  <si>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</si>
  <si>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</si>
  <si>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04</t>
  </si>
  <si>
    <t>Обеспечение функционирования местных администраций</t>
  </si>
  <si>
    <t>73 0 00 00000</t>
  </si>
  <si>
    <t>73 1 00 00000</t>
  </si>
  <si>
    <t>73 1 00 С1402</t>
  </si>
  <si>
    <t>Иные бюджетные ассигнования</t>
  </si>
  <si>
    <t>800</t>
  </si>
  <si>
    <t>500</t>
  </si>
  <si>
    <t>73 1 00 П1484</t>
  </si>
  <si>
    <t>73 1 00 П1485</t>
  </si>
  <si>
    <t>73 1 00 П1486</t>
  </si>
  <si>
    <t>Иные межбюджетные трансферты на передачу полномочий на осуществление внешнего финансового контроля</t>
  </si>
  <si>
    <t>Иные межбюджетные трансферты</t>
  </si>
  <si>
    <t xml:space="preserve">Иные межбюджетные трансферты на передачу полномочий по осуществлению внутреннего муниципального финансового контроля </t>
  </si>
  <si>
    <t>Иные межбюджетные трансферты на передачу полномочий по осуществлению части бюджетных полномочий по вопросам  составления  проекта бюджета поселения, исполнения бюджета поселения, осуществления контроля за его исполнением, составления отчета об исполнении бюджета поселения</t>
  </si>
  <si>
    <t>Основное мероприятие "Мероприятия, направленные на развитие муниципальной службы"</t>
  </si>
  <si>
    <t>Обеспечение условий для развития муниципальной службы</t>
  </si>
  <si>
    <t>Закупка товаров, работ и услуг для обеспечения государственных (муниципальных) нужд</t>
  </si>
  <si>
    <t>200</t>
  </si>
  <si>
    <t>13</t>
  </si>
  <si>
    <t>Другие общегосударственные вопросы</t>
  </si>
  <si>
    <t>12 0 00 00000</t>
  </si>
  <si>
    <t>12 2 00 00000</t>
  </si>
  <si>
    <t>12 2 01 00000</t>
  </si>
  <si>
    <t>12 2 01 С1435</t>
  </si>
  <si>
    <t>73 1 00 П1487</t>
  </si>
  <si>
    <t xml:space="preserve">Иные межбюджетные трансферты на передачу функций по ведению бюджетного (бухгалтерского) учета и формированию бюджетной (бухгалтерской) отчетности </t>
  </si>
  <si>
    <t>76 0 00 00000</t>
  </si>
  <si>
    <t xml:space="preserve">Реализация  функций органов местного самоуправления, связанных с общегосударственным управлением </t>
  </si>
  <si>
    <t>76 1 00 00000</t>
  </si>
  <si>
    <t>Выполнение  других обязательств муниципальных образований</t>
  </si>
  <si>
    <t>76 1 00 С1404</t>
  </si>
  <si>
    <t>Выполнение  других (прочих) обязательств органа местного самоуправления</t>
  </si>
  <si>
    <t>Национальная оборона</t>
  </si>
  <si>
    <t>Мобилизационная и вневойсковая подотовка</t>
  </si>
  <si>
    <t>03</t>
  </si>
  <si>
    <t>Непрограммная деятельность  органов местного самоуправления</t>
  </si>
  <si>
    <t>77 0 00 00000</t>
  </si>
  <si>
    <t>Непрограммные расходы органов местного самоуправления</t>
  </si>
  <si>
    <t>77 2 00 00000</t>
  </si>
  <si>
    <t>77 2 00 51180</t>
  </si>
  <si>
    <t>Осуществление первичного воинского учета на территориях, где отсутствуют военные комиссариаты</t>
  </si>
  <si>
    <t>Национальная безопасность и правоохранительная деятельность</t>
  </si>
  <si>
    <t>09</t>
  </si>
  <si>
    <t>13 0 00 00000</t>
  </si>
  <si>
    <t>13 2 00 00000</t>
  </si>
  <si>
    <t>13 2 01 00000</t>
  </si>
  <si>
    <t>13 2 01 С1460</t>
  </si>
  <si>
    <t>Гражданская оборона</t>
  </si>
  <si>
    <t>Основное мероприятие "Отдельные мероприятия в области гражданской обороны, защиты населения и территория  от чрезвычайных ситуаций,  безопасности людей на водных объектах»</t>
  </si>
  <si>
    <t>Обеспечение отдельных мероприятий в области гражданской обороны, защиты населения и территория  от чрезвычайных ситуаций,  безопасности людей на водных объектах»</t>
  </si>
  <si>
    <t>10</t>
  </si>
  <si>
    <t>Защита населения и территорий от чрезвычайных ситуаций природного и техноенного характера, пожарная безопасность</t>
  </si>
  <si>
    <t>13 1 00 00000</t>
  </si>
  <si>
    <t>13 1 01 00000</t>
  </si>
  <si>
    <t>13 1 01 С1415</t>
  </si>
  <si>
    <t>Основное мероприятие "Обеспечение пожарной безопасности"</t>
  </si>
  <si>
    <t>Обеспечение первичных мер пожарной безопасности в границах населенных пунктах муниципальных образований</t>
  </si>
  <si>
    <t>Национальная экономика</t>
  </si>
  <si>
    <t>Другие вопросы в области национальной экономики</t>
  </si>
  <si>
    <t>12</t>
  </si>
  <si>
    <t>15 0 00 00000</t>
  </si>
  <si>
    <t>15 1 00 00000</t>
  </si>
  <si>
    <t>15 1 01 00000</t>
  </si>
  <si>
    <t>15 1 01 С1405</t>
  </si>
  <si>
    <t>Основное мероприятие «Содействие субъектам малого и среднего предпринимательства в привлечении финансовых ресурсов для осуществления предпринимательской деятельности, в разработке и внедрении инноваций, модернизации производства»</t>
  </si>
  <si>
    <t>05</t>
  </si>
  <si>
    <t>Жилищно-коммунальное хозяйство</t>
  </si>
  <si>
    <t>Благоустройство</t>
  </si>
  <si>
    <t>08</t>
  </si>
  <si>
    <t>Культура, кинематография</t>
  </si>
  <si>
    <t>Культура</t>
  </si>
  <si>
    <t>300</t>
  </si>
  <si>
    <t>Социальная политика</t>
  </si>
  <si>
    <t>Пенсионное обеспечение</t>
  </si>
  <si>
    <t>Социальное обеспечение и иные выплаты населению</t>
  </si>
  <si>
    <t>Выплата пенсий за выслугу лет и доплат к пенсии муниципальным служащим</t>
  </si>
  <si>
    <t>Функционирование высшего должностного лица субъекта Российской Федерации и муниципального образования</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</si>
  <si>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</si>
  <si>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Муниципальная программа «Профилактика преступлений и иных  правонарушений на территории Старолещинского сельсовета   на 2021-2025 годы»</t>
  </si>
  <si>
    <t>77 2 00 С1439</t>
  </si>
  <si>
    <t>Реализация мероприятий по распространению официальной информации</t>
  </si>
  <si>
    <t>Подпрограмма «Обеспечение комплексной безопасности жизнедеятельности населения от чрезвычайных ситуаций природного и техногенного характера, стабильности техногенной обстановки»</t>
  </si>
  <si>
    <t>Мероприятия по благоустройству</t>
  </si>
  <si>
    <t>77 2 00 С1433</t>
  </si>
  <si>
    <t>Непрограммная деятельность органов местного самоуправления</t>
  </si>
  <si>
    <t>77 2 00 С1445</t>
  </si>
  <si>
    <t>Охрана семьи и детства</t>
  </si>
  <si>
    <t>Обеспечение наборами для новорожденных детей необходимыми предметами</t>
  </si>
  <si>
    <t>77 2 00 С2240</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</si>
  <si>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t>
  </si>
  <si>
    <t xml:space="preserve">Подпрограмма «Содействие развитию субъектов малого и среднего предпринимательства» </t>
  </si>
  <si>
    <t>Итого расходы на 2025 год</t>
  </si>
  <si>
    <t>Муниципальная программа "Развитие муниципальной службы Ивановского сельсовета Солнцевского района Курской области»</t>
  </si>
  <si>
    <t>Подпрограмма «Реализация мероприятий, направленных на развитие муниципальной службы  в муниципальном образовании Ивановского сельсовета Солнцевского района Курской области»</t>
  </si>
  <si>
    <t xml:space="preserve">Закупка товаров, работ и услуг для обеспечения государственных </t>
  </si>
  <si>
    <t>21 0 00 00000</t>
  </si>
  <si>
    <t>21 1 00 00000</t>
  </si>
  <si>
    <t>21 1 01 00000</t>
  </si>
  <si>
    <t>21 1 01С1437</t>
  </si>
  <si>
    <t>79 1 00 П1487</t>
  </si>
  <si>
    <t>07 3 01 С1433</t>
  </si>
  <si>
    <t>Расходы связанные с реализацией программы " комплексное  развитие сельских территорий на территории   Ивановского сельсовета Солнцевского района курской области</t>
  </si>
  <si>
    <t>Основное мероприятие "Благоустройство сельских территорий Ивановского сельсовета Солнцевского района Курской области</t>
  </si>
  <si>
    <t>Муниципальная программа «Энергосбережение и повышение энергетической эффективности в Ивановском сельсовете Солнцевского районе Курской области»</t>
  </si>
  <si>
    <t>0 73 01 00000</t>
  </si>
  <si>
    <t>0 73 00 00000</t>
  </si>
  <si>
    <t>0 70 00 00000</t>
  </si>
  <si>
    <t>07 3 01 С1434</t>
  </si>
  <si>
    <t>Реализация проекта «Народный бюджет» в Курской области организация уличного освещения с применением автономной системы освещения кладбища д.Конарево</t>
  </si>
  <si>
    <t xml:space="preserve">Закупка товаров, работ и услуг для обеспечения государственных (муниципальных) нужд </t>
  </si>
  <si>
    <t>Реализация проекта «Народный бюджет» в Курской области организация уличного освещения с применением автономной системы освещения кладбища д.Халино</t>
  </si>
  <si>
    <t>Реализация проекта «Народный бюджет» в Курской области организация уличного освещения с применением автономной системы освещения кладбища д.Максимово</t>
  </si>
  <si>
    <t>Закупка товаров, работ и услуг для обеспечения государственных  (муниципальных) нужд</t>
  </si>
  <si>
    <t>Реализация проекта «Народный бюджет» в Курской области организация уличного освещения с применением автономной системы освещения кладбища  д.Халино</t>
  </si>
  <si>
    <t>Реализация проекта «Народный бюджет» в Курской области организация уличного освещения с применением автономной системы освещения кладбища  д.Максимово</t>
  </si>
  <si>
    <t>77 2 00 14008</t>
  </si>
  <si>
    <t>77 2 00 14009</t>
  </si>
  <si>
    <t>77 2 00 14010</t>
  </si>
  <si>
    <t>77 2 00 S4008</t>
  </si>
  <si>
    <t>77 2 00 S4009</t>
  </si>
  <si>
    <t>77 2 00 S4010</t>
  </si>
  <si>
    <t>Мероприятия по укреплению и развитию муниципального образования . Реализация мероприятий проекта «Народный бюджет»</t>
  </si>
  <si>
    <t>Реализация мероприятий проекта «Народный бюджет»</t>
  </si>
  <si>
    <t xml:space="preserve">Реализация мероприятий проекта «Народный бюджет» капитальный ремонт фасада здания дома культуры </t>
  </si>
  <si>
    <t>Закупка товаров, работ и услуг для обеспечения государственных ( муниципальных) нужд</t>
  </si>
  <si>
    <t>Реализация мероприятий проекта «Народный бюджет» капитальный ремонт фасада здания дома культуры</t>
  </si>
  <si>
    <t>01 101 14000</t>
  </si>
  <si>
    <t>01 101 14011</t>
  </si>
  <si>
    <t>01 101 S4011</t>
  </si>
  <si>
    <t>Обеспечение деятельности Администрации Ивановского сельсовета Солнцевского района Курской области</t>
  </si>
  <si>
    <t xml:space="preserve">Подпрограмма «Обеспечение правопорядка на территории муниципального образования "Ивановский сельсовет" Солнцевского района Курской области" </t>
  </si>
  <si>
    <t>Основное мероприятие "Обеспечение  общественной и личной безопасности  граждан на территории муниципального образования "Ивановский сельсовет" Солнцевского района Курской области"</t>
  </si>
  <si>
    <t>Реализация мероприятий направленных на обеспечение правопорядка муниципального образования на территории муниципального образования "Ивановский сельсовет" Солнцевского района Курской области</t>
  </si>
  <si>
    <t xml:space="preserve">Подпрограмма  «Снижение рисков и смягчение последствий чрезвычайных ситуаций природного и техногенного характера в муниципальном образовании "Ивановский сельсовет" Солнцевского района Курской области»  </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</si>
  <si>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 в  в муниципальном образовании "Ивановский сельсовет" Солнцевского района Курской области»</t>
  </si>
  <si>
    <t>Муниципальная программа «Развитие субъектов малого и среднего предпринимательства в Ивановском сельсовете»</t>
  </si>
  <si>
    <t>Обеспечение условий для развития  субъектов малого и среднего предпринимательства на территории Ивановского сельсовета Солнцевского района Курской области</t>
  </si>
  <si>
    <t>001</t>
  </si>
  <si>
    <t>Приложение № 4</t>
  </si>
  <si>
    <t>Муниципальная программа «Развитие культуры в муниципальном образовании «Ивановский сельсовет» Солнцевского района Курской области»</t>
  </si>
  <si>
    <t>Основное мероприятие «Организация культурно-досуговой деятельности»</t>
  </si>
  <si>
    <t>01 0 00 00000</t>
  </si>
  <si>
    <t>01 1 00 00000</t>
  </si>
  <si>
    <t>01 1 01 00000</t>
  </si>
  <si>
    <t>01 1 01 С1401</t>
  </si>
  <si>
    <t>Подпрограмма "Искусство" Муниципальная программа «Развитие культуры в муниципальном образовании «Ивановский сельсовет» Солнцевского района Курской области»</t>
  </si>
  <si>
    <t>Подрограмма "Комплексное  развитие сельских территорий на 2020-2025 годы на территории   Ивановского сельсовета Солнцевского района курской области</t>
  </si>
  <si>
    <t xml:space="preserve">Муниципальная программа "Комплексное  развитие сельских территорий  на территории   Ивановского сельсовета Солнцевского района Курской области </t>
  </si>
  <si>
    <t>Осуществление строительного контроля по реализации проекта "Народный бюджет" "Капитальный ремонт фасада здания дома культуры"</t>
  </si>
  <si>
    <t>01 1 01 С4011</t>
  </si>
  <si>
    <t>Итого расходы за 2023 год</t>
  </si>
  <si>
    <t xml:space="preserve">Ведомственная структура расходов бюджета муниципального образования "Ивановский сельсовет" Солнцевского района Курской области  за 2023 год </t>
  </si>
  <si>
    <r>
      <t xml:space="preserve">к  решению Собрания депутатов Ивановского сельсовета Солнцевского района  Курской области  </t>
    </r>
    <r>
      <rPr>
        <sz val="12"/>
        <rFont val="Times New Roman"/>
        <family val="1"/>
        <charset val="204"/>
      </rPr>
      <t>от  17.05.2024 года № 16/3</t>
    </r>
    <r>
      <rPr>
        <sz val="12"/>
        <color rgb="FFFF0000"/>
        <rFont val="Times New Roman"/>
        <family val="1"/>
        <charset val="204"/>
      </rPr>
      <t xml:space="preserve">    </t>
    </r>
    <r>
      <rPr>
        <sz val="12"/>
        <color theme="1"/>
        <rFont val="Times New Roman"/>
        <family val="1"/>
        <charset val="204"/>
      </rPr>
      <t xml:space="preserve"> "Об утверждении годового отчета об исполнении бюджета муниципального образования "Ивановский сельсовет" Солнцевского района Курской области за 2023 год"
</t>
    </r>
  </si>
</sst>
</file>

<file path=xl/styles.xml><?xml version="1.0" encoding="utf-8"?>
<styleSheet xmlns="http://schemas.openxmlformats.org/spreadsheetml/2006/main">
  <numFmts count="2">
    <numFmt numFmtId="43" formatCode="_-* #,##0.00_р_._-;\-* #,##0.00_р_._-;_-* &quot;-&quot;??_р_._-;_-@_-"/>
    <numFmt numFmtId="164" formatCode="_-* #,##0.00\ _₽_-;\-* #,##0.00\ _₽_-;_-* &quot;-&quot;??\ _₽_-;_-@_-"/>
  </numFmts>
  <fonts count="18">
    <font>
      <sz val="11"/>
      <color theme="1"/>
      <name val="Calibri"/>
      <family val="2"/>
      <charset val="204"/>
      <scheme val="minor"/>
    </font>
    <font>
      <sz val="11"/>
      <name val="Times New Roman"/>
      <family val="1"/>
      <charset val="204"/>
    </font>
    <font>
      <b/>
      <sz val="11"/>
      <name val="Times New Roman"/>
      <family val="1"/>
      <charset val="204"/>
    </font>
    <font>
      <sz val="12"/>
      <color theme="1"/>
      <name val="Times New Roman"/>
      <family val="1"/>
      <charset val="204"/>
    </font>
    <font>
      <b/>
      <sz val="12"/>
      <color theme="1"/>
      <name val="Times New Roman"/>
      <family val="1"/>
      <charset val="204"/>
    </font>
    <font>
      <b/>
      <i/>
      <sz val="10"/>
      <color theme="1"/>
      <name val="Times New Roman"/>
      <family val="1"/>
      <charset val="204"/>
    </font>
    <font>
      <b/>
      <i/>
      <sz val="12"/>
      <color theme="1"/>
      <name val="Times New Roman"/>
      <family val="1"/>
      <charset val="204"/>
    </font>
    <font>
      <b/>
      <sz val="14"/>
      <color theme="1"/>
      <name val="Times New Roman"/>
      <family val="1"/>
      <charset val="204"/>
    </font>
    <font>
      <sz val="11"/>
      <color theme="1"/>
      <name val="Times New Roman"/>
      <family val="1"/>
      <charset val="204"/>
    </font>
    <font>
      <b/>
      <sz val="14"/>
      <name val="Times New Roman"/>
      <family val="1"/>
      <charset val="204"/>
    </font>
    <font>
      <b/>
      <sz val="10"/>
      <name val="Times New Roman"/>
      <family val="1"/>
      <charset val="204"/>
    </font>
    <font>
      <sz val="10"/>
      <name val="Times New Roman"/>
      <family val="1"/>
      <charset val="204"/>
    </font>
    <font>
      <sz val="11"/>
      <color rgb="FF000000"/>
      <name val="Times New Roman"/>
      <family val="1"/>
      <charset val="204"/>
    </font>
    <font>
      <sz val="11"/>
      <color theme="1"/>
      <name val="Calibri"/>
      <family val="2"/>
      <charset val="204"/>
      <scheme val="minor"/>
    </font>
    <font>
      <b/>
      <i/>
      <sz val="11"/>
      <name val="Times New Roman"/>
      <family val="1"/>
      <charset val="204"/>
    </font>
    <font>
      <b/>
      <sz val="11"/>
      <color theme="1"/>
      <name val="Times New Roman"/>
      <family val="1"/>
      <charset val="204"/>
    </font>
    <font>
      <sz val="12"/>
      <color rgb="FFFF0000"/>
      <name val="Times New Roman"/>
      <family val="1"/>
      <charset val="204"/>
    </font>
    <font>
      <sz val="12"/>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3" fontId="13" fillId="0" borderId="0" applyFont="0" applyFill="0" applyBorder="0" applyAlignment="0" applyProtection="0"/>
  </cellStyleXfs>
  <cellXfs count="84">
    <xf numFmtId="0" fontId="0" fillId="0" borderId="0" xfId="0"/>
    <xf numFmtId="0" fontId="1" fillId="2" borderId="0" xfId="0" applyFont="1" applyFill="1" applyAlignment="1">
      <alignment wrapText="1"/>
    </xf>
    <xf numFmtId="0" fontId="1" fillId="2" borderId="0" xfId="0" applyFont="1" applyFill="1"/>
    <xf numFmtId="0" fontId="1" fillId="2" borderId="0" xfId="0" applyFont="1" applyFill="1" applyAlignment="1">
      <alignment horizontal="right"/>
    </xf>
    <xf numFmtId="3" fontId="2" fillId="2" borderId="0" xfId="0" applyNumberFormat="1" applyFont="1" applyFill="1"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49" fontId="4" fillId="0" borderId="1" xfId="0" applyNumberFormat="1" applyFont="1" applyBorder="1"/>
    <xf numFmtId="49" fontId="7" fillId="0" borderId="1" xfId="0" applyNumberFormat="1" applyFont="1" applyBorder="1"/>
    <xf numFmtId="164" fontId="7" fillId="0" borderId="3" xfId="0" applyNumberFormat="1" applyFont="1" applyBorder="1"/>
    <xf numFmtId="0" fontId="8" fillId="0" borderId="0" xfId="0" applyFont="1"/>
    <xf numFmtId="0" fontId="3" fillId="0" borderId="0" xfId="0" applyFont="1"/>
    <xf numFmtId="0" fontId="9" fillId="0" borderId="2" xfId="0" applyFont="1" applyBorder="1" applyAlignment="1">
      <alignment vertical="top"/>
    </xf>
    <xf numFmtId="164" fontId="7" fillId="3" borderId="3" xfId="0" applyNumberFormat="1" applyFont="1" applyFill="1" applyBorder="1"/>
    <xf numFmtId="164" fontId="4" fillId="3" borderId="3" xfId="0" applyNumberFormat="1" applyFont="1" applyFill="1" applyBorder="1"/>
    <xf numFmtId="164" fontId="3" fillId="3" borderId="3" xfId="0" applyNumberFormat="1" applyFont="1" applyFill="1" applyBorder="1"/>
    <xf numFmtId="164" fontId="6" fillId="3" borderId="3" xfId="0" applyNumberFormat="1" applyFont="1" applyFill="1" applyBorder="1"/>
    <xf numFmtId="164" fontId="5" fillId="3" borderId="3" xfId="0" applyNumberFormat="1" applyFont="1" applyFill="1" applyBorder="1"/>
    <xf numFmtId="49" fontId="3" fillId="3" borderId="1" xfId="0" applyNumberFormat="1" applyFont="1" applyFill="1" applyBorder="1"/>
    <xf numFmtId="49" fontId="4" fillId="3" borderId="1" xfId="0" applyNumberFormat="1" applyFont="1" applyFill="1" applyBorder="1"/>
    <xf numFmtId="164" fontId="3" fillId="3" borderId="1" xfId="0" applyNumberFormat="1" applyFont="1" applyFill="1" applyBorder="1"/>
    <xf numFmtId="49" fontId="6" fillId="3" borderId="1" xfId="0" applyNumberFormat="1" applyFont="1" applyFill="1" applyBorder="1"/>
    <xf numFmtId="49" fontId="5" fillId="3" borderId="1" xfId="0" applyNumberFormat="1" applyFont="1" applyFill="1" applyBorder="1"/>
    <xf numFmtId="164" fontId="3" fillId="0" borderId="1" xfId="0" applyNumberFormat="1" applyFont="1" applyBorder="1"/>
    <xf numFmtId="49" fontId="3" fillId="3" borderId="5" xfId="0" applyNumberFormat="1" applyFont="1" applyFill="1" applyBorder="1"/>
    <xf numFmtId="164" fontId="3" fillId="3" borderId="6" xfId="0" applyNumberFormat="1" applyFont="1" applyFill="1" applyBorder="1"/>
    <xf numFmtId="49" fontId="4" fillId="3" borderId="8" xfId="0" applyNumberFormat="1" applyFont="1" applyFill="1" applyBorder="1"/>
    <xf numFmtId="164" fontId="4" fillId="3" borderId="9" xfId="0" applyNumberFormat="1" applyFont="1" applyFill="1" applyBorder="1"/>
    <xf numFmtId="0" fontId="3" fillId="0" borderId="1" xfId="0" applyFont="1" applyBorder="1" applyAlignment="1">
      <alignment horizontal="left"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0" fillId="0" borderId="2" xfId="0" applyNumberFormat="1" applyFont="1" applyBorder="1" applyAlignment="1">
      <alignment horizontal="left" wrapText="1"/>
    </xf>
    <xf numFmtId="49" fontId="10" fillId="3" borderId="2" xfId="0" applyNumberFormat="1" applyFont="1" applyFill="1" applyBorder="1" applyAlignment="1">
      <alignment horizontal="left" wrapText="1"/>
    </xf>
    <xf numFmtId="49" fontId="11" fillId="0" borderId="2" xfId="0" applyNumberFormat="1" applyFont="1" applyBorder="1" applyAlignment="1">
      <alignment horizontal="left" wrapText="1"/>
    </xf>
    <xf numFmtId="49" fontId="11" fillId="3" borderId="2" xfId="0" applyNumberFormat="1" applyFont="1" applyFill="1" applyBorder="1" applyAlignment="1">
      <alignment horizontal="left" wrapText="1"/>
    </xf>
    <xf numFmtId="0" fontId="14" fillId="3" borderId="2" xfId="0" applyFont="1" applyFill="1" applyBorder="1" applyAlignment="1">
      <alignment vertical="top" wrapText="1"/>
    </xf>
    <xf numFmtId="0" fontId="8" fillId="0" borderId="1" xfId="0" applyFont="1" applyBorder="1" applyAlignment="1">
      <alignment horizontal="left" vertical="center" wrapText="1"/>
    </xf>
    <xf numFmtId="49" fontId="11" fillId="0" borderId="4" xfId="0" applyNumberFormat="1" applyFont="1" applyBorder="1" applyAlignment="1">
      <alignment horizontal="left" wrapText="1"/>
    </xf>
    <xf numFmtId="164" fontId="6" fillId="3" borderId="6" xfId="0" applyNumberFormat="1" applyFont="1" applyFill="1" applyBorder="1"/>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12" fillId="0" borderId="1" xfId="0" applyFont="1" applyBorder="1" applyAlignment="1">
      <alignment vertical="center" wrapText="1"/>
    </xf>
    <xf numFmtId="49" fontId="11" fillId="0" borderId="1" xfId="0" applyNumberFormat="1" applyFont="1" applyBorder="1" applyAlignment="1">
      <alignment horizontal="left" wrapText="1"/>
    </xf>
    <xf numFmtId="0" fontId="12" fillId="0" borderId="1" xfId="0" applyFont="1" applyBorder="1" applyAlignment="1">
      <alignment horizontal="center" vertical="center" wrapText="1"/>
    </xf>
    <xf numFmtId="164" fontId="6" fillId="3" borderId="1" xfId="0" applyNumberFormat="1" applyFont="1" applyFill="1" applyBorder="1"/>
    <xf numFmtId="0" fontId="0" fillId="0" borderId="1" xfId="0" applyBorder="1"/>
    <xf numFmtId="49" fontId="11" fillId="3" borderId="1" xfId="0" applyNumberFormat="1" applyFont="1" applyFill="1" applyBorder="1" applyAlignment="1">
      <alignment horizontal="left" wrapText="1"/>
    </xf>
    <xf numFmtId="49" fontId="10" fillId="3" borderId="1" xfId="0" applyNumberFormat="1" applyFont="1" applyFill="1" applyBorder="1" applyAlignment="1">
      <alignment horizontal="left" wrapText="1"/>
    </xf>
    <xf numFmtId="43" fontId="3" fillId="0" borderId="1" xfId="1" applyFont="1" applyBorder="1" applyAlignment="1">
      <alignment horizontal="center" vertical="center" wrapText="1"/>
    </xf>
    <xf numFmtId="43" fontId="3" fillId="0" borderId="1" xfId="1" applyFont="1" applyBorder="1" applyAlignment="1">
      <alignment vertical="center" wrapText="1"/>
    </xf>
    <xf numFmtId="0" fontId="8" fillId="0" borderId="0" xfId="0" applyFont="1" applyAlignment="1">
      <alignment wrapText="1"/>
    </xf>
    <xf numFmtId="0" fontId="1" fillId="3" borderId="2" xfId="0" applyFont="1" applyFill="1" applyBorder="1" applyAlignment="1">
      <alignment vertical="top" wrapText="1"/>
    </xf>
    <xf numFmtId="0" fontId="2" fillId="0" borderId="2" xfId="0" applyFont="1" applyBorder="1" applyAlignment="1">
      <alignment vertical="top" wrapText="1"/>
    </xf>
    <xf numFmtId="0" fontId="2" fillId="3" borderId="2" xfId="0" applyFont="1" applyFill="1" applyBorder="1" applyAlignment="1">
      <alignment vertical="top" wrapText="1"/>
    </xf>
    <xf numFmtId="0" fontId="8" fillId="3" borderId="2" xfId="0" applyFont="1" applyFill="1" applyBorder="1" applyAlignment="1">
      <alignment vertical="top" wrapText="1"/>
    </xf>
    <xf numFmtId="0" fontId="1" fillId="3" borderId="2" xfId="0" applyFont="1" applyFill="1" applyBorder="1" applyAlignment="1">
      <alignment vertical="center" wrapText="1"/>
    </xf>
    <xf numFmtId="0" fontId="1" fillId="3" borderId="4" xfId="0" applyFont="1" applyFill="1" applyBorder="1" applyAlignment="1">
      <alignment vertical="top" wrapText="1"/>
    </xf>
    <xf numFmtId="0" fontId="2" fillId="3" borderId="7" xfId="0" applyFont="1" applyFill="1" applyBorder="1" applyAlignment="1">
      <alignment vertical="top" wrapText="1"/>
    </xf>
    <xf numFmtId="0" fontId="2" fillId="3" borderId="1" xfId="0" applyFont="1" applyFill="1" applyBorder="1" applyAlignment="1">
      <alignment vertical="top" wrapText="1"/>
    </xf>
    <xf numFmtId="49" fontId="11" fillId="3" borderId="10" xfId="0" applyNumberFormat="1" applyFont="1" applyFill="1" applyBorder="1" applyAlignment="1">
      <alignment horizontal="left" wrapText="1"/>
    </xf>
    <xf numFmtId="49" fontId="10" fillId="0" borderId="10" xfId="0" applyNumberFormat="1" applyFont="1" applyBorder="1" applyAlignment="1">
      <alignment horizontal="left" wrapText="1"/>
    </xf>
    <xf numFmtId="0" fontId="1" fillId="3" borderId="1" xfId="0" applyFont="1" applyFill="1" applyBorder="1" applyAlignment="1">
      <alignment vertical="top" wrapText="1"/>
    </xf>
    <xf numFmtId="49" fontId="11" fillId="0" borderId="10" xfId="0" applyNumberFormat="1" applyFont="1" applyBorder="1" applyAlignment="1">
      <alignment horizontal="left" wrapText="1"/>
    </xf>
    <xf numFmtId="0" fontId="14" fillId="3" borderId="4" xfId="0" applyFont="1" applyFill="1" applyBorder="1" applyAlignment="1">
      <alignment vertical="top" wrapText="1"/>
    </xf>
    <xf numFmtId="49" fontId="6" fillId="3" borderId="5" xfId="0" applyNumberFormat="1" applyFont="1" applyFill="1" applyBorder="1"/>
    <xf numFmtId="49" fontId="10" fillId="0" borderId="1" xfId="0" applyNumberFormat="1" applyFont="1" applyBorder="1" applyAlignment="1">
      <alignment horizontal="left" wrapText="1"/>
    </xf>
    <xf numFmtId="0" fontId="15" fillId="0" borderId="1" xfId="0" applyFont="1" applyBorder="1" applyAlignment="1">
      <alignment horizontal="left" vertical="center" wrapText="1"/>
    </xf>
    <xf numFmtId="0" fontId="8" fillId="0" borderId="1" xfId="0" applyFont="1" applyBorder="1" applyAlignment="1">
      <alignment vertical="center" wrapText="1"/>
    </xf>
    <xf numFmtId="4" fontId="3" fillId="0" borderId="1" xfId="0" applyNumberFormat="1" applyFont="1" applyBorder="1" applyAlignment="1">
      <alignment horizontal="center" vertical="center" wrapText="1"/>
    </xf>
    <xf numFmtId="43"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8" fillId="0" borderId="7" xfId="0" applyFont="1" applyBorder="1" applyAlignment="1">
      <alignment horizontal="left" vertical="center" wrapText="1"/>
    </xf>
    <xf numFmtId="49" fontId="3" fillId="3" borderId="1" xfId="0" applyNumberFormat="1" applyFont="1" applyFill="1" applyBorder="1" applyAlignment="1">
      <alignment vertical="center"/>
    </xf>
    <xf numFmtId="49" fontId="11" fillId="3" borderId="7" xfId="0" applyNumberFormat="1" applyFont="1" applyFill="1" applyBorder="1" applyAlignment="1">
      <alignment horizontal="center" vertical="center" wrapText="1"/>
    </xf>
    <xf numFmtId="164" fontId="3" fillId="4" borderId="3" xfId="0" applyNumberFormat="1" applyFont="1" applyFill="1" applyBorder="1"/>
    <xf numFmtId="164" fontId="3" fillId="4" borderId="6" xfId="0" applyNumberFormat="1" applyFont="1" applyFill="1" applyBorder="1"/>
    <xf numFmtId="4" fontId="3" fillId="4" borderId="1" xfId="0" applyNumberFormat="1" applyFont="1" applyFill="1" applyBorder="1" applyAlignment="1">
      <alignment horizontal="center" vertical="center" wrapText="1"/>
    </xf>
    <xf numFmtId="43" fontId="3" fillId="4" borderId="1" xfId="1" applyFont="1" applyFill="1" applyBorder="1" applyAlignment="1">
      <alignment vertical="center" wrapText="1"/>
    </xf>
    <xf numFmtId="43" fontId="3" fillId="4" borderId="8" xfId="1" applyFont="1" applyFill="1" applyBorder="1" applyAlignment="1">
      <alignment horizontal="center" vertical="center" wrapText="1"/>
    </xf>
    <xf numFmtId="43" fontId="3" fillId="4" borderId="9" xfId="1" applyFont="1" applyFill="1" applyBorder="1" applyAlignment="1">
      <alignment horizontal="center" vertical="center" wrapText="1"/>
    </xf>
    <xf numFmtId="0" fontId="3" fillId="0" borderId="0" xfId="0" applyFont="1" applyAlignment="1">
      <alignment horizontal="center" wrapText="1"/>
    </xf>
    <xf numFmtId="0" fontId="3" fillId="3" borderId="0" xfId="0" applyFont="1" applyFill="1" applyAlignment="1">
      <alignment vertical="top" wrapText="1"/>
    </xf>
    <xf numFmtId="0" fontId="3" fillId="0" borderId="0" xfId="0" applyFont="1" applyAlignment="1">
      <alignment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I127"/>
  <sheetViews>
    <sheetView tabSelected="1" view="pageBreakPreview" zoomScaleSheetLayoutView="100" workbookViewId="0">
      <selection activeCell="E3" sqref="E3:I3"/>
    </sheetView>
  </sheetViews>
  <sheetFormatPr defaultRowHeight="15"/>
  <cols>
    <col min="1" max="1" width="42.85546875" style="11" customWidth="1"/>
    <col min="2" max="2" width="7.85546875" customWidth="1"/>
    <col min="4" max="4" width="10.28515625" customWidth="1"/>
    <col min="5" max="5" width="18.140625" customWidth="1"/>
    <col min="6" max="6" width="7.5703125" customWidth="1"/>
    <col min="7" max="7" width="24.5703125" customWidth="1"/>
    <col min="8" max="8" width="22.28515625" hidden="1" customWidth="1"/>
    <col min="9" max="9" width="22.140625" hidden="1" customWidth="1"/>
    <col min="12" max="12" width="16.5703125" bestFit="1" customWidth="1"/>
  </cols>
  <sheetData>
    <row r="2" spans="1:9" ht="15.75">
      <c r="B2" s="12"/>
      <c r="C2" s="12"/>
      <c r="D2" s="12"/>
      <c r="E2" s="12"/>
      <c r="F2" s="12"/>
      <c r="G2" s="83" t="s">
        <v>159</v>
      </c>
      <c r="H2" s="83"/>
      <c r="I2" s="83"/>
    </row>
    <row r="3" spans="1:9" ht="93.75" customHeight="1">
      <c r="B3" s="12"/>
      <c r="C3" s="12"/>
      <c r="D3" s="12"/>
      <c r="E3" s="82" t="s">
        <v>173</v>
      </c>
      <c r="F3" s="82"/>
      <c r="G3" s="82"/>
      <c r="H3" s="82"/>
      <c r="I3" s="82"/>
    </row>
    <row r="4" spans="1:9" ht="56.25" customHeight="1">
      <c r="A4" s="81" t="s">
        <v>172</v>
      </c>
      <c r="B4" s="81"/>
      <c r="C4" s="81"/>
      <c r="D4" s="81"/>
      <c r="E4" s="81"/>
      <c r="F4" s="81"/>
      <c r="G4" s="81"/>
      <c r="H4" s="81"/>
      <c r="I4" s="81"/>
    </row>
    <row r="5" spans="1:9" ht="1.5" hidden="1" customHeight="1">
      <c r="B5" s="11"/>
      <c r="C5" s="11"/>
      <c r="D5" s="11"/>
      <c r="E5" s="11"/>
      <c r="F5" s="11"/>
      <c r="G5" s="11"/>
      <c r="H5" s="11"/>
      <c r="I5" s="11"/>
    </row>
    <row r="6" spans="1:9">
      <c r="A6" s="1"/>
      <c r="B6" s="1"/>
      <c r="C6" s="2"/>
      <c r="D6" s="2"/>
      <c r="E6" s="2"/>
      <c r="F6" s="3"/>
      <c r="G6" s="4"/>
      <c r="H6" s="11"/>
      <c r="I6" s="11" t="s">
        <v>0</v>
      </c>
    </row>
    <row r="7" spans="1:9" ht="28.5">
      <c r="A7" s="5" t="s">
        <v>1</v>
      </c>
      <c r="B7" s="5"/>
      <c r="C7" s="6" t="s">
        <v>2</v>
      </c>
      <c r="D7" s="6" t="s">
        <v>3</v>
      </c>
      <c r="E7" s="6" t="s">
        <v>4</v>
      </c>
      <c r="F7" s="6" t="s">
        <v>5</v>
      </c>
      <c r="G7" s="7" t="s">
        <v>171</v>
      </c>
      <c r="H7" s="7" t="s">
        <v>6</v>
      </c>
      <c r="I7" s="7" t="s">
        <v>112</v>
      </c>
    </row>
    <row r="8" spans="1:9" ht="18.75">
      <c r="A8" s="13" t="s">
        <v>7</v>
      </c>
      <c r="B8" s="13"/>
      <c r="C8" s="9"/>
      <c r="D8" s="9"/>
      <c r="E8" s="9"/>
      <c r="F8" s="9"/>
      <c r="G8" s="14">
        <f>G9+G50+G57+G70+G77+G102+G117</f>
        <v>16523350.650000002</v>
      </c>
      <c r="H8" s="10">
        <f>H9+H50+H57+H70+H77+H102+H117</f>
        <v>12743403</v>
      </c>
      <c r="I8" s="10">
        <f>I9+I50+I57+I70+I77+I102+I117</f>
        <v>12669080</v>
      </c>
    </row>
    <row r="9" spans="1:9" ht="27" customHeight="1">
      <c r="A9" s="53" t="s">
        <v>8</v>
      </c>
      <c r="B9" s="32" t="s">
        <v>158</v>
      </c>
      <c r="C9" s="8" t="s">
        <v>9</v>
      </c>
      <c r="D9" s="8" t="s">
        <v>10</v>
      </c>
      <c r="E9" s="8"/>
      <c r="F9" s="8"/>
      <c r="G9" s="15">
        <f>G10+G15+G21+G35</f>
        <v>5070715.16</v>
      </c>
      <c r="H9" s="15">
        <f t="shared" ref="H9:I9" si="0">H10+H15+H21+H35</f>
        <v>5431079</v>
      </c>
      <c r="I9" s="15">
        <f t="shared" si="0"/>
        <v>5431079</v>
      </c>
    </row>
    <row r="10" spans="1:9" ht="58.5" customHeight="1">
      <c r="A10" s="54" t="s">
        <v>97</v>
      </c>
      <c r="B10" s="33" t="s">
        <v>158</v>
      </c>
      <c r="C10" s="20" t="s">
        <v>9</v>
      </c>
      <c r="D10" s="20" t="s">
        <v>11</v>
      </c>
      <c r="E10" s="20"/>
      <c r="F10" s="20"/>
      <c r="G10" s="15">
        <f>G11</f>
        <v>618360.37</v>
      </c>
      <c r="H10" s="15">
        <f t="shared" ref="H10:I10" si="1">H11</f>
        <v>672382</v>
      </c>
      <c r="I10" s="15">
        <f t="shared" si="1"/>
        <v>672382</v>
      </c>
    </row>
    <row r="11" spans="1:9" ht="46.5" customHeight="1">
      <c r="A11" s="52" t="s">
        <v>12</v>
      </c>
      <c r="B11" s="34" t="s">
        <v>158</v>
      </c>
      <c r="C11" s="19" t="s">
        <v>9</v>
      </c>
      <c r="D11" s="19" t="s">
        <v>11</v>
      </c>
      <c r="E11" s="19" t="s">
        <v>13</v>
      </c>
      <c r="F11" s="19"/>
      <c r="G11" s="16">
        <f>G12</f>
        <v>618360.37</v>
      </c>
      <c r="H11" s="16">
        <f t="shared" ref="H11:I11" si="2">H12</f>
        <v>672382</v>
      </c>
      <c r="I11" s="16">
        <f t="shared" si="2"/>
        <v>672382</v>
      </c>
    </row>
    <row r="12" spans="1:9" ht="31.5" customHeight="1">
      <c r="A12" s="52" t="s">
        <v>14</v>
      </c>
      <c r="B12" s="35" t="s">
        <v>158</v>
      </c>
      <c r="C12" s="19" t="s">
        <v>9</v>
      </c>
      <c r="D12" s="19" t="s">
        <v>11</v>
      </c>
      <c r="E12" s="19" t="s">
        <v>15</v>
      </c>
      <c r="F12" s="19"/>
      <c r="G12" s="16">
        <f>G13</f>
        <v>618360.37</v>
      </c>
      <c r="H12" s="16">
        <f t="shared" ref="H12:I12" si="3">H13</f>
        <v>672382</v>
      </c>
      <c r="I12" s="16">
        <f t="shared" si="3"/>
        <v>672382</v>
      </c>
    </row>
    <row r="13" spans="1:9" ht="54" customHeight="1">
      <c r="A13" s="52" t="s">
        <v>16</v>
      </c>
      <c r="B13" s="34" t="s">
        <v>158</v>
      </c>
      <c r="C13" s="19" t="s">
        <v>9</v>
      </c>
      <c r="D13" s="20" t="s">
        <v>38</v>
      </c>
      <c r="E13" s="19" t="s">
        <v>17</v>
      </c>
      <c r="F13" s="19"/>
      <c r="G13" s="16">
        <f>G14</f>
        <v>618360.37</v>
      </c>
      <c r="H13" s="16">
        <f t="shared" ref="H13:I13" si="4">H14</f>
        <v>672382</v>
      </c>
      <c r="I13" s="16">
        <f t="shared" si="4"/>
        <v>672382</v>
      </c>
    </row>
    <row r="14" spans="1:9" ht="97.5" customHeight="1">
      <c r="A14" s="62" t="s">
        <v>18</v>
      </c>
      <c r="B14" s="47" t="s">
        <v>158</v>
      </c>
      <c r="C14" s="19" t="s">
        <v>9</v>
      </c>
      <c r="D14" s="19" t="s">
        <v>11</v>
      </c>
      <c r="E14" s="19" t="s">
        <v>17</v>
      </c>
      <c r="F14" s="19" t="s">
        <v>19</v>
      </c>
      <c r="G14" s="75">
        <v>618360.37</v>
      </c>
      <c r="H14" s="21">
        <v>672382</v>
      </c>
      <c r="I14" s="21">
        <v>672382</v>
      </c>
    </row>
    <row r="15" spans="1:9" ht="99" customHeight="1">
      <c r="A15" s="59" t="s">
        <v>98</v>
      </c>
      <c r="B15" s="66" t="s">
        <v>158</v>
      </c>
      <c r="C15" s="20" t="s">
        <v>9</v>
      </c>
      <c r="D15" s="20" t="s">
        <v>20</v>
      </c>
      <c r="E15" s="20"/>
      <c r="F15" s="20"/>
      <c r="G15" s="15">
        <f>G16</f>
        <v>1077951.83</v>
      </c>
      <c r="H15" s="15">
        <f t="shared" ref="H15:I15" si="5">H16</f>
        <v>1360000</v>
      </c>
      <c r="I15" s="15">
        <f t="shared" si="5"/>
        <v>1360000</v>
      </c>
    </row>
    <row r="16" spans="1:9" ht="99" customHeight="1">
      <c r="A16" s="67" t="s">
        <v>113</v>
      </c>
      <c r="B16" s="48" t="s">
        <v>158</v>
      </c>
      <c r="C16" s="20" t="s">
        <v>9</v>
      </c>
      <c r="D16" s="20" t="s">
        <v>20</v>
      </c>
      <c r="E16" s="20" t="s">
        <v>116</v>
      </c>
      <c r="F16" s="20"/>
      <c r="G16" s="15">
        <f>G17</f>
        <v>1077951.83</v>
      </c>
      <c r="H16" s="15">
        <f t="shared" ref="H16:I16" si="6">H17</f>
        <v>1360000</v>
      </c>
      <c r="I16" s="15">
        <f t="shared" si="6"/>
        <v>1360000</v>
      </c>
    </row>
    <row r="17" spans="1:9" ht="132.6" customHeight="1">
      <c r="A17" s="37" t="s">
        <v>114</v>
      </c>
      <c r="B17" s="43" t="s">
        <v>158</v>
      </c>
      <c r="C17" s="20" t="s">
        <v>9</v>
      </c>
      <c r="D17" s="20" t="s">
        <v>20</v>
      </c>
      <c r="E17" s="20" t="s">
        <v>117</v>
      </c>
      <c r="F17" s="20"/>
      <c r="G17" s="16">
        <f>G18</f>
        <v>1077951.83</v>
      </c>
      <c r="H17" s="16">
        <f t="shared" ref="H17:I17" si="7">H18</f>
        <v>1360000</v>
      </c>
      <c r="I17" s="16">
        <f t="shared" si="7"/>
        <v>1360000</v>
      </c>
    </row>
    <row r="18" spans="1:9" ht="99" customHeight="1">
      <c r="A18" s="68" t="s">
        <v>35</v>
      </c>
      <c r="B18" s="47" t="s">
        <v>158</v>
      </c>
      <c r="C18" s="20" t="s">
        <v>9</v>
      </c>
      <c r="D18" s="20" t="s">
        <v>20</v>
      </c>
      <c r="E18" s="20" t="s">
        <v>118</v>
      </c>
      <c r="F18" s="20"/>
      <c r="G18" s="16">
        <f>G19</f>
        <v>1077951.83</v>
      </c>
      <c r="H18" s="16">
        <f t="shared" ref="H18:I18" si="8">H19</f>
        <v>1360000</v>
      </c>
      <c r="I18" s="16">
        <f t="shared" si="8"/>
        <v>1360000</v>
      </c>
    </row>
    <row r="19" spans="1:9" ht="54.6" customHeight="1">
      <c r="A19" s="37" t="s">
        <v>36</v>
      </c>
      <c r="B19" s="43" t="s">
        <v>158</v>
      </c>
      <c r="C19" s="19" t="s">
        <v>9</v>
      </c>
      <c r="D19" s="19" t="s">
        <v>20</v>
      </c>
      <c r="E19" s="19" t="s">
        <v>119</v>
      </c>
      <c r="F19" s="19"/>
      <c r="G19" s="16">
        <f>G20</f>
        <v>1077951.83</v>
      </c>
      <c r="H19" s="16">
        <f t="shared" ref="H19:I19" si="9">H20</f>
        <v>1360000</v>
      </c>
      <c r="I19" s="16">
        <f t="shared" si="9"/>
        <v>1360000</v>
      </c>
    </row>
    <row r="20" spans="1:9" ht="52.9" customHeight="1">
      <c r="A20" s="68" t="s">
        <v>115</v>
      </c>
      <c r="B20" s="47" t="s">
        <v>158</v>
      </c>
      <c r="C20" s="19" t="s">
        <v>9</v>
      </c>
      <c r="D20" s="19" t="s">
        <v>20</v>
      </c>
      <c r="E20" s="19" t="s">
        <v>119</v>
      </c>
      <c r="F20" s="19" t="s">
        <v>38</v>
      </c>
      <c r="G20" s="75">
        <v>1077951.83</v>
      </c>
      <c r="H20" s="16">
        <v>1360000</v>
      </c>
      <c r="I20" s="16">
        <v>1360000</v>
      </c>
    </row>
    <row r="21" spans="1:9" ht="46.15" customHeight="1">
      <c r="A21" s="54" t="s">
        <v>21</v>
      </c>
      <c r="B21" s="34" t="s">
        <v>158</v>
      </c>
      <c r="C21" s="20" t="s">
        <v>9</v>
      </c>
      <c r="D21" s="20" t="s">
        <v>20</v>
      </c>
      <c r="E21" s="20" t="s">
        <v>22</v>
      </c>
      <c r="F21" s="20"/>
      <c r="G21" s="15">
        <f>G22</f>
        <v>2374082.79</v>
      </c>
      <c r="H21" s="15">
        <f>H22</f>
        <v>1898697</v>
      </c>
      <c r="I21" s="15">
        <f t="shared" ref="I21" si="10">I22</f>
        <v>1898697</v>
      </c>
    </row>
    <row r="22" spans="1:9" ht="60.75" customHeight="1">
      <c r="A22" s="52" t="s">
        <v>150</v>
      </c>
      <c r="B22" s="35" t="s">
        <v>158</v>
      </c>
      <c r="C22" s="19" t="s">
        <v>9</v>
      </c>
      <c r="D22" s="19" t="s">
        <v>20</v>
      </c>
      <c r="E22" s="19" t="s">
        <v>23</v>
      </c>
      <c r="F22" s="19"/>
      <c r="G22" s="16">
        <f>G23+G27+G29+G31+G33</f>
        <v>2374082.79</v>
      </c>
      <c r="H22" s="16">
        <f>H23+H27+H29+H31+H33</f>
        <v>1898697</v>
      </c>
      <c r="I22" s="16">
        <f t="shared" ref="I22" si="11">I23+I27+I29+I31+I33</f>
        <v>1898697</v>
      </c>
    </row>
    <row r="23" spans="1:9" ht="48.75" customHeight="1">
      <c r="A23" s="52" t="s">
        <v>16</v>
      </c>
      <c r="B23" s="34" t="s">
        <v>158</v>
      </c>
      <c r="C23" s="19" t="s">
        <v>9</v>
      </c>
      <c r="D23" s="19" t="s">
        <v>20</v>
      </c>
      <c r="E23" s="19" t="s">
        <v>24</v>
      </c>
      <c r="F23" s="19"/>
      <c r="G23" s="16">
        <f>G24+G26+G25</f>
        <v>1876677.79</v>
      </c>
      <c r="H23" s="16">
        <f>H24+H26+H25</f>
        <v>1898697</v>
      </c>
      <c r="I23" s="16">
        <f>I24+I26+I25</f>
        <v>1898697</v>
      </c>
    </row>
    <row r="24" spans="1:9" ht="108" customHeight="1">
      <c r="A24" s="52" t="s">
        <v>18</v>
      </c>
      <c r="B24" s="35" t="s">
        <v>158</v>
      </c>
      <c r="C24" s="19" t="s">
        <v>9</v>
      </c>
      <c r="D24" s="19" t="s">
        <v>20</v>
      </c>
      <c r="E24" s="19" t="s">
        <v>24</v>
      </c>
      <c r="F24" s="19" t="s">
        <v>19</v>
      </c>
      <c r="G24" s="75">
        <v>1806814.17</v>
      </c>
      <c r="H24" s="24">
        <v>1863697</v>
      </c>
      <c r="I24" s="24">
        <v>1863697</v>
      </c>
    </row>
    <row r="25" spans="1:9" ht="60" customHeight="1">
      <c r="A25" s="52" t="s">
        <v>37</v>
      </c>
      <c r="B25" s="34" t="s">
        <v>158</v>
      </c>
      <c r="C25" s="19" t="s">
        <v>9</v>
      </c>
      <c r="D25" s="19" t="s">
        <v>20</v>
      </c>
      <c r="E25" s="19" t="s">
        <v>24</v>
      </c>
      <c r="F25" s="19" t="s">
        <v>38</v>
      </c>
      <c r="G25" s="75">
        <v>34820.620000000003</v>
      </c>
      <c r="H25" s="24">
        <v>20000</v>
      </c>
      <c r="I25" s="24">
        <v>20000</v>
      </c>
    </row>
    <row r="26" spans="1:9" ht="22.9" customHeight="1">
      <c r="A26" s="52" t="s">
        <v>25</v>
      </c>
      <c r="B26" s="35" t="s">
        <v>158</v>
      </c>
      <c r="C26" s="19" t="s">
        <v>9</v>
      </c>
      <c r="D26" s="19" t="s">
        <v>20</v>
      </c>
      <c r="E26" s="19" t="s">
        <v>24</v>
      </c>
      <c r="F26" s="19" t="s">
        <v>26</v>
      </c>
      <c r="G26" s="75">
        <v>35043</v>
      </c>
      <c r="H26" s="24">
        <v>15000</v>
      </c>
      <c r="I26" s="24">
        <v>15000</v>
      </c>
    </row>
    <row r="27" spans="1:9" ht="59.25" customHeight="1">
      <c r="A27" s="55" t="s">
        <v>31</v>
      </c>
      <c r="B27" s="34" t="s">
        <v>158</v>
      </c>
      <c r="C27" s="19" t="s">
        <v>9</v>
      </c>
      <c r="D27" s="19" t="s">
        <v>20</v>
      </c>
      <c r="E27" s="19" t="s">
        <v>28</v>
      </c>
      <c r="F27" s="19"/>
      <c r="G27" s="16">
        <f>G28</f>
        <v>4113</v>
      </c>
      <c r="H27" s="21">
        <f>H28</f>
        <v>0</v>
      </c>
      <c r="I27" s="21">
        <f>I28</f>
        <v>0</v>
      </c>
    </row>
    <row r="28" spans="1:9" ht="28.5" customHeight="1">
      <c r="A28" s="55" t="s">
        <v>32</v>
      </c>
      <c r="B28" s="35" t="s">
        <v>158</v>
      </c>
      <c r="C28" s="19" t="s">
        <v>9</v>
      </c>
      <c r="D28" s="19" t="s">
        <v>20</v>
      </c>
      <c r="E28" s="19" t="s">
        <v>28</v>
      </c>
      <c r="F28" s="19" t="s">
        <v>27</v>
      </c>
      <c r="G28" s="75">
        <v>4113</v>
      </c>
      <c r="H28" s="21"/>
      <c r="I28" s="21"/>
    </row>
    <row r="29" spans="1:9" ht="72.75" hidden="1" customHeight="1">
      <c r="A29" s="55" t="s">
        <v>33</v>
      </c>
      <c r="B29" s="34" t="s">
        <v>158</v>
      </c>
      <c r="C29" s="19" t="s">
        <v>9</v>
      </c>
      <c r="D29" s="19" t="s">
        <v>20</v>
      </c>
      <c r="E29" s="19" t="s">
        <v>29</v>
      </c>
      <c r="F29" s="19"/>
      <c r="G29" s="16">
        <f>G30</f>
        <v>0</v>
      </c>
      <c r="H29" s="21">
        <f>H30</f>
        <v>0</v>
      </c>
      <c r="I29" s="21">
        <f>I30</f>
        <v>0</v>
      </c>
    </row>
    <row r="30" spans="1:9" ht="15.75" hidden="1">
      <c r="A30" s="55" t="s">
        <v>32</v>
      </c>
      <c r="B30" s="33" t="s">
        <v>158</v>
      </c>
      <c r="C30" s="19" t="s">
        <v>9</v>
      </c>
      <c r="D30" s="19" t="s">
        <v>20</v>
      </c>
      <c r="E30" s="19" t="s">
        <v>29</v>
      </c>
      <c r="F30" s="19" t="s">
        <v>27</v>
      </c>
      <c r="G30" s="16"/>
      <c r="H30" s="21">
        <v>0</v>
      </c>
      <c r="I30" s="21">
        <v>0</v>
      </c>
    </row>
    <row r="31" spans="1:9" ht="151.5" customHeight="1">
      <c r="A31" s="52" t="s">
        <v>34</v>
      </c>
      <c r="B31" s="34" t="s">
        <v>158</v>
      </c>
      <c r="C31" s="19" t="s">
        <v>9</v>
      </c>
      <c r="D31" s="19" t="s">
        <v>20</v>
      </c>
      <c r="E31" s="19" t="s">
        <v>30</v>
      </c>
      <c r="F31" s="19"/>
      <c r="G31" s="16">
        <f>G32</f>
        <v>246646</v>
      </c>
      <c r="H31" s="21">
        <f>H32</f>
        <v>0</v>
      </c>
      <c r="I31" s="21">
        <f>I32</f>
        <v>0</v>
      </c>
    </row>
    <row r="32" spans="1:9" ht="15.75">
      <c r="A32" s="52" t="s">
        <v>32</v>
      </c>
      <c r="B32" s="35" t="s">
        <v>158</v>
      </c>
      <c r="C32" s="19" t="s">
        <v>9</v>
      </c>
      <c r="D32" s="19" t="s">
        <v>20</v>
      </c>
      <c r="E32" s="19" t="s">
        <v>30</v>
      </c>
      <c r="F32" s="19" t="s">
        <v>27</v>
      </c>
      <c r="G32" s="75">
        <v>246646</v>
      </c>
      <c r="H32" s="21"/>
      <c r="I32" s="21"/>
    </row>
    <row r="33" spans="1:9" ht="81" customHeight="1">
      <c r="A33" s="52" t="s">
        <v>46</v>
      </c>
      <c r="B33" s="34" t="s">
        <v>158</v>
      </c>
      <c r="C33" s="19" t="s">
        <v>9</v>
      </c>
      <c r="D33" s="19" t="s">
        <v>20</v>
      </c>
      <c r="E33" s="19" t="s">
        <v>45</v>
      </c>
      <c r="F33" s="19"/>
      <c r="G33" s="16">
        <f>G34</f>
        <v>246646</v>
      </c>
      <c r="H33" s="16">
        <f>H34</f>
        <v>0</v>
      </c>
      <c r="I33" s="16">
        <f>I34</f>
        <v>0</v>
      </c>
    </row>
    <row r="34" spans="1:9" ht="15.75">
      <c r="A34" s="52" t="s">
        <v>32</v>
      </c>
      <c r="B34" s="35" t="s">
        <v>158</v>
      </c>
      <c r="C34" s="19" t="s">
        <v>9</v>
      </c>
      <c r="D34" s="19" t="s">
        <v>20</v>
      </c>
      <c r="E34" s="19" t="s">
        <v>120</v>
      </c>
      <c r="F34" s="19" t="s">
        <v>27</v>
      </c>
      <c r="G34" s="75">
        <v>246646</v>
      </c>
      <c r="H34" s="16"/>
      <c r="I34" s="16"/>
    </row>
    <row r="35" spans="1:9" ht="36" customHeight="1">
      <c r="A35" s="54" t="s">
        <v>40</v>
      </c>
      <c r="B35" s="32" t="s">
        <v>158</v>
      </c>
      <c r="C35" s="20" t="s">
        <v>9</v>
      </c>
      <c r="D35" s="20" t="s">
        <v>39</v>
      </c>
      <c r="E35" s="20"/>
      <c r="F35" s="20"/>
      <c r="G35" s="15">
        <f>G36+G41+G46</f>
        <v>1000320.17</v>
      </c>
      <c r="H35" s="15">
        <f>H36+H41+H46</f>
        <v>1500000</v>
      </c>
      <c r="I35" s="15">
        <f>I36+I41+I46</f>
        <v>1500000</v>
      </c>
    </row>
    <row r="36" spans="1:9" ht="71.25">
      <c r="A36" s="54" t="s">
        <v>99</v>
      </c>
      <c r="B36" s="35" t="s">
        <v>158</v>
      </c>
      <c r="C36" s="22" t="s">
        <v>9</v>
      </c>
      <c r="D36" s="22" t="s">
        <v>39</v>
      </c>
      <c r="E36" s="22" t="s">
        <v>41</v>
      </c>
      <c r="F36" s="22"/>
      <c r="G36" s="17">
        <f>G37</f>
        <v>0</v>
      </c>
      <c r="H36" s="17">
        <f>H37</f>
        <v>50000</v>
      </c>
      <c r="I36" s="17">
        <f t="shared" ref="I36" si="12">I37</f>
        <v>50000</v>
      </c>
    </row>
    <row r="37" spans="1:9" ht="81.75" customHeight="1">
      <c r="A37" s="52" t="s">
        <v>151</v>
      </c>
      <c r="B37" s="34" t="s">
        <v>158</v>
      </c>
      <c r="C37" s="19" t="s">
        <v>9</v>
      </c>
      <c r="D37" s="19" t="s">
        <v>39</v>
      </c>
      <c r="E37" s="19" t="s">
        <v>42</v>
      </c>
      <c r="F37" s="19"/>
      <c r="G37" s="16">
        <f>G38</f>
        <v>0</v>
      </c>
      <c r="H37" s="16">
        <f t="shared" ref="H37:I37" si="13">H38</f>
        <v>50000</v>
      </c>
      <c r="I37" s="16">
        <f t="shared" si="13"/>
        <v>50000</v>
      </c>
    </row>
    <row r="38" spans="1:9" ht="99" customHeight="1">
      <c r="A38" s="52" t="s">
        <v>152</v>
      </c>
      <c r="B38" s="35" t="s">
        <v>158</v>
      </c>
      <c r="C38" s="19" t="s">
        <v>9</v>
      </c>
      <c r="D38" s="19" t="s">
        <v>39</v>
      </c>
      <c r="E38" s="19" t="s">
        <v>43</v>
      </c>
      <c r="F38" s="19"/>
      <c r="G38" s="16">
        <f>G39</f>
        <v>0</v>
      </c>
      <c r="H38" s="16">
        <f t="shared" ref="H38:I38" si="14">H39</f>
        <v>50000</v>
      </c>
      <c r="I38" s="16">
        <f t="shared" si="14"/>
        <v>50000</v>
      </c>
    </row>
    <row r="39" spans="1:9" ht="109.5" customHeight="1">
      <c r="A39" s="52" t="s">
        <v>153</v>
      </c>
      <c r="B39" s="34" t="s">
        <v>158</v>
      </c>
      <c r="C39" s="19" t="s">
        <v>9</v>
      </c>
      <c r="D39" s="19" t="s">
        <v>39</v>
      </c>
      <c r="E39" s="19" t="s">
        <v>44</v>
      </c>
      <c r="F39" s="19"/>
      <c r="G39" s="16">
        <f>G40</f>
        <v>0</v>
      </c>
      <c r="H39" s="16">
        <f t="shared" ref="H39:I39" si="15">H40</f>
        <v>50000</v>
      </c>
      <c r="I39" s="16">
        <f t="shared" si="15"/>
        <v>50000</v>
      </c>
    </row>
    <row r="40" spans="1:9" ht="66.599999999999994" customHeight="1">
      <c r="A40" s="52" t="s">
        <v>37</v>
      </c>
      <c r="B40" s="33" t="s">
        <v>158</v>
      </c>
      <c r="C40" s="19" t="s">
        <v>9</v>
      </c>
      <c r="D40" s="19" t="s">
        <v>39</v>
      </c>
      <c r="E40" s="19" t="s">
        <v>44</v>
      </c>
      <c r="F40" s="19" t="s">
        <v>38</v>
      </c>
      <c r="G40" s="75"/>
      <c r="H40" s="21">
        <v>50000</v>
      </c>
      <c r="I40" s="21">
        <v>50000</v>
      </c>
    </row>
    <row r="41" spans="1:9" ht="78.599999999999994" customHeight="1">
      <c r="A41" s="36" t="s">
        <v>48</v>
      </c>
      <c r="B41" s="32" t="s">
        <v>158</v>
      </c>
      <c r="C41" s="22" t="s">
        <v>9</v>
      </c>
      <c r="D41" s="22" t="s">
        <v>39</v>
      </c>
      <c r="E41" s="22" t="s">
        <v>47</v>
      </c>
      <c r="F41" s="22"/>
      <c r="G41" s="17">
        <f>G42</f>
        <v>974680.17</v>
      </c>
      <c r="H41" s="17">
        <f>H42</f>
        <v>1400000</v>
      </c>
      <c r="I41" s="17">
        <f t="shared" ref="I41" si="16">I42</f>
        <v>1400000</v>
      </c>
    </row>
    <row r="42" spans="1:9" ht="45.6" customHeight="1">
      <c r="A42" s="52" t="s">
        <v>50</v>
      </c>
      <c r="B42" s="35" t="s">
        <v>158</v>
      </c>
      <c r="C42" s="19" t="s">
        <v>9</v>
      </c>
      <c r="D42" s="19" t="s">
        <v>39</v>
      </c>
      <c r="E42" s="19" t="s">
        <v>49</v>
      </c>
      <c r="F42" s="19"/>
      <c r="G42" s="16">
        <f>G43</f>
        <v>974680.17</v>
      </c>
      <c r="H42" s="16">
        <f t="shared" ref="H42:I43" si="17">H43</f>
        <v>1400000</v>
      </c>
      <c r="I42" s="16">
        <f t="shared" si="17"/>
        <v>1400000</v>
      </c>
    </row>
    <row r="43" spans="1:9" ht="47.25" customHeight="1">
      <c r="A43" s="52" t="s">
        <v>52</v>
      </c>
      <c r="B43" s="34" t="s">
        <v>158</v>
      </c>
      <c r="C43" s="19" t="s">
        <v>9</v>
      </c>
      <c r="D43" s="19" t="s">
        <v>39</v>
      </c>
      <c r="E43" s="19" t="s">
        <v>51</v>
      </c>
      <c r="F43" s="19"/>
      <c r="G43" s="16">
        <f>G44+G45</f>
        <v>974680.17</v>
      </c>
      <c r="H43" s="16">
        <f t="shared" si="17"/>
        <v>1400000</v>
      </c>
      <c r="I43" s="16">
        <f t="shared" si="17"/>
        <v>1400000</v>
      </c>
    </row>
    <row r="44" spans="1:9" ht="63.75" customHeight="1">
      <c r="A44" s="52" t="s">
        <v>37</v>
      </c>
      <c r="B44" s="35" t="s">
        <v>158</v>
      </c>
      <c r="C44" s="19" t="s">
        <v>9</v>
      </c>
      <c r="D44" s="19" t="s">
        <v>39</v>
      </c>
      <c r="E44" s="19" t="s">
        <v>51</v>
      </c>
      <c r="F44" s="19" t="s">
        <v>38</v>
      </c>
      <c r="G44" s="75">
        <v>837672.17</v>
      </c>
      <c r="H44" s="21">
        <v>1400000</v>
      </c>
      <c r="I44" s="21">
        <v>1400000</v>
      </c>
    </row>
    <row r="45" spans="1:9" ht="54" customHeight="1">
      <c r="A45" s="56" t="s">
        <v>25</v>
      </c>
      <c r="B45" s="35" t="s">
        <v>158</v>
      </c>
      <c r="C45" s="19" t="s">
        <v>9</v>
      </c>
      <c r="D45" s="19" t="s">
        <v>39</v>
      </c>
      <c r="E45" s="19" t="s">
        <v>51</v>
      </c>
      <c r="F45" s="19" t="s">
        <v>26</v>
      </c>
      <c r="G45" s="75">
        <v>137008</v>
      </c>
      <c r="H45" s="16"/>
      <c r="I45" s="16"/>
    </row>
    <row r="46" spans="1:9" ht="30">
      <c r="A46" s="36" t="s">
        <v>56</v>
      </c>
      <c r="B46" s="34" t="s">
        <v>158</v>
      </c>
      <c r="C46" s="22" t="s">
        <v>9</v>
      </c>
      <c r="D46" s="22" t="s">
        <v>39</v>
      </c>
      <c r="E46" s="22" t="s">
        <v>57</v>
      </c>
      <c r="F46" s="22"/>
      <c r="G46" s="16">
        <f>G47</f>
        <v>25640</v>
      </c>
      <c r="H46" s="16">
        <f>H47</f>
        <v>50000</v>
      </c>
      <c r="I46" s="16">
        <f t="shared" ref="H46:I48" si="18">I47</f>
        <v>50000</v>
      </c>
    </row>
    <row r="47" spans="1:9" ht="32.25" customHeight="1">
      <c r="A47" s="52" t="s">
        <v>58</v>
      </c>
      <c r="B47" s="33" t="s">
        <v>158</v>
      </c>
      <c r="C47" s="19" t="s">
        <v>9</v>
      </c>
      <c r="D47" s="19" t="s">
        <v>39</v>
      </c>
      <c r="E47" s="19" t="s">
        <v>59</v>
      </c>
      <c r="F47" s="19"/>
      <c r="G47" s="16">
        <f>G48</f>
        <v>25640</v>
      </c>
      <c r="H47" s="16">
        <f t="shared" si="18"/>
        <v>50000</v>
      </c>
      <c r="I47" s="16">
        <f t="shared" si="18"/>
        <v>50000</v>
      </c>
    </row>
    <row r="48" spans="1:9" ht="30">
      <c r="A48" s="52" t="s">
        <v>101</v>
      </c>
      <c r="B48" s="34" t="s">
        <v>158</v>
      </c>
      <c r="C48" s="19" t="s">
        <v>9</v>
      </c>
      <c r="D48" s="19" t="s">
        <v>39</v>
      </c>
      <c r="E48" s="19" t="s">
        <v>100</v>
      </c>
      <c r="F48" s="19"/>
      <c r="G48" s="16">
        <f>G49</f>
        <v>25640</v>
      </c>
      <c r="H48" s="16">
        <f t="shared" si="18"/>
        <v>50000</v>
      </c>
      <c r="I48" s="16">
        <f t="shared" si="18"/>
        <v>50000</v>
      </c>
    </row>
    <row r="49" spans="1:9" ht="44.25" customHeight="1">
      <c r="A49" s="52" t="s">
        <v>37</v>
      </c>
      <c r="B49" s="35" t="s">
        <v>158</v>
      </c>
      <c r="C49" s="19" t="s">
        <v>9</v>
      </c>
      <c r="D49" s="19" t="s">
        <v>39</v>
      </c>
      <c r="E49" s="19" t="s">
        <v>100</v>
      </c>
      <c r="F49" s="19" t="s">
        <v>38</v>
      </c>
      <c r="G49" s="75">
        <v>25640</v>
      </c>
      <c r="H49" s="16">
        <v>50000</v>
      </c>
      <c r="I49" s="16">
        <v>50000</v>
      </c>
    </row>
    <row r="50" spans="1:9" ht="23.25" customHeight="1">
      <c r="A50" s="54" t="s">
        <v>53</v>
      </c>
      <c r="B50" s="34" t="s">
        <v>158</v>
      </c>
      <c r="C50" s="20" t="s">
        <v>11</v>
      </c>
      <c r="D50" s="20" t="s">
        <v>10</v>
      </c>
      <c r="E50" s="20"/>
      <c r="F50" s="20"/>
      <c r="G50" s="15">
        <f>G51</f>
        <v>280317</v>
      </c>
      <c r="H50" s="15">
        <f t="shared" ref="H50:I53" si="19">H51</f>
        <v>293264</v>
      </c>
      <c r="I50" s="15">
        <f t="shared" si="19"/>
        <v>303851</v>
      </c>
    </row>
    <row r="51" spans="1:9" ht="33" customHeight="1">
      <c r="A51" s="52" t="s">
        <v>54</v>
      </c>
      <c r="B51" s="35" t="s">
        <v>158</v>
      </c>
      <c r="C51" s="19" t="s">
        <v>11</v>
      </c>
      <c r="D51" s="19" t="s">
        <v>55</v>
      </c>
      <c r="E51" s="19"/>
      <c r="F51" s="19"/>
      <c r="G51" s="16">
        <f>G52</f>
        <v>280317</v>
      </c>
      <c r="H51" s="16">
        <f t="shared" si="19"/>
        <v>293264</v>
      </c>
      <c r="I51" s="16">
        <f t="shared" si="19"/>
        <v>303851</v>
      </c>
    </row>
    <row r="52" spans="1:9" ht="30.75" customHeight="1">
      <c r="A52" s="52" t="s">
        <v>56</v>
      </c>
      <c r="B52" s="32" t="s">
        <v>158</v>
      </c>
      <c r="C52" s="19" t="s">
        <v>11</v>
      </c>
      <c r="D52" s="19" t="s">
        <v>55</v>
      </c>
      <c r="E52" s="19" t="s">
        <v>57</v>
      </c>
      <c r="F52" s="19"/>
      <c r="G52" s="16">
        <f>G53</f>
        <v>280317</v>
      </c>
      <c r="H52" s="16">
        <f t="shared" si="19"/>
        <v>293264</v>
      </c>
      <c r="I52" s="16">
        <f t="shared" si="19"/>
        <v>303851</v>
      </c>
    </row>
    <row r="53" spans="1:9" ht="32.25" customHeight="1">
      <c r="A53" s="52" t="s">
        <v>58</v>
      </c>
      <c r="B53" s="35" t="s">
        <v>158</v>
      </c>
      <c r="C53" s="19" t="s">
        <v>11</v>
      </c>
      <c r="D53" s="19" t="s">
        <v>55</v>
      </c>
      <c r="E53" s="19" t="s">
        <v>59</v>
      </c>
      <c r="F53" s="19"/>
      <c r="G53" s="16">
        <f>G54</f>
        <v>280317</v>
      </c>
      <c r="H53" s="16">
        <f t="shared" si="19"/>
        <v>293264</v>
      </c>
      <c r="I53" s="16">
        <f t="shared" si="19"/>
        <v>303851</v>
      </c>
    </row>
    <row r="54" spans="1:9" ht="50.25" customHeight="1">
      <c r="A54" s="52" t="s">
        <v>61</v>
      </c>
      <c r="B54" s="34" t="s">
        <v>158</v>
      </c>
      <c r="C54" s="19" t="s">
        <v>11</v>
      </c>
      <c r="D54" s="19" t="s">
        <v>55</v>
      </c>
      <c r="E54" s="19" t="s">
        <v>60</v>
      </c>
      <c r="F54" s="19"/>
      <c r="G54" s="16">
        <f>G55+G56</f>
        <v>280317</v>
      </c>
      <c r="H54" s="16">
        <f t="shared" ref="H54:I54" si="20">H55+H56</f>
        <v>293264</v>
      </c>
      <c r="I54" s="16">
        <f t="shared" si="20"/>
        <v>303851</v>
      </c>
    </row>
    <row r="55" spans="1:9" ht="108.6" customHeight="1">
      <c r="A55" s="62" t="s">
        <v>18</v>
      </c>
      <c r="B55" s="60" t="s">
        <v>158</v>
      </c>
      <c r="C55" s="19" t="s">
        <v>11</v>
      </c>
      <c r="D55" s="19" t="s">
        <v>55</v>
      </c>
      <c r="E55" s="19" t="s">
        <v>60</v>
      </c>
      <c r="F55" s="19" t="s">
        <v>19</v>
      </c>
      <c r="G55" s="75">
        <v>273341.26</v>
      </c>
      <c r="H55" s="21">
        <v>238719</v>
      </c>
      <c r="I55" s="21">
        <v>238719</v>
      </c>
    </row>
    <row r="56" spans="1:9" ht="73.5" customHeight="1">
      <c r="A56" s="37" t="s">
        <v>37</v>
      </c>
      <c r="B56" s="61" t="s">
        <v>158</v>
      </c>
      <c r="C56" s="19" t="s">
        <v>11</v>
      </c>
      <c r="D56" s="19" t="s">
        <v>55</v>
      </c>
      <c r="E56" s="19" t="s">
        <v>60</v>
      </c>
      <c r="F56" s="19" t="s">
        <v>38</v>
      </c>
      <c r="G56" s="75">
        <v>6975.74</v>
      </c>
      <c r="H56" s="16">
        <v>54545</v>
      </c>
      <c r="I56" s="16">
        <v>65132</v>
      </c>
    </row>
    <row r="57" spans="1:9" ht="53.25" customHeight="1">
      <c r="A57" s="58" t="s">
        <v>62</v>
      </c>
      <c r="B57" s="35" t="s">
        <v>158</v>
      </c>
      <c r="C57" s="20" t="s">
        <v>55</v>
      </c>
      <c r="D57" s="20" t="s">
        <v>10</v>
      </c>
      <c r="E57" s="20"/>
      <c r="F57" s="20"/>
      <c r="G57" s="15">
        <f>G58+G64</f>
        <v>121812.2</v>
      </c>
      <c r="H57" s="15">
        <f>H58+H64</f>
        <v>5000</v>
      </c>
      <c r="I57" s="15">
        <f>I58+I64</f>
        <v>5000</v>
      </c>
    </row>
    <row r="58" spans="1:9" ht="15.75">
      <c r="A58" s="36" t="s">
        <v>68</v>
      </c>
      <c r="B58" s="34" t="s">
        <v>158</v>
      </c>
      <c r="C58" s="22" t="s">
        <v>55</v>
      </c>
      <c r="D58" s="22" t="s">
        <v>63</v>
      </c>
      <c r="E58" s="22"/>
      <c r="F58" s="22"/>
      <c r="G58" s="17">
        <f>G59</f>
        <v>30662.2</v>
      </c>
      <c r="H58" s="17">
        <f t="shared" ref="H58:I62" si="21">H59</f>
        <v>4000</v>
      </c>
      <c r="I58" s="17">
        <f t="shared" si="21"/>
        <v>4000</v>
      </c>
    </row>
    <row r="59" spans="1:9" ht="96.6" customHeight="1">
      <c r="A59" s="52" t="s">
        <v>110</v>
      </c>
      <c r="B59" s="35" t="s">
        <v>158</v>
      </c>
      <c r="C59" s="19" t="s">
        <v>55</v>
      </c>
      <c r="D59" s="19" t="s">
        <v>63</v>
      </c>
      <c r="E59" s="19" t="s">
        <v>64</v>
      </c>
      <c r="F59" s="19"/>
      <c r="G59" s="16">
        <f>G60</f>
        <v>30662.2</v>
      </c>
      <c r="H59" s="16">
        <f>H60</f>
        <v>4000</v>
      </c>
      <c r="I59" s="16">
        <f>I60</f>
        <v>4000</v>
      </c>
    </row>
    <row r="60" spans="1:9" ht="107.25" customHeight="1">
      <c r="A60" s="52" t="s">
        <v>154</v>
      </c>
      <c r="B60" s="34" t="s">
        <v>158</v>
      </c>
      <c r="C60" s="19" t="s">
        <v>55</v>
      </c>
      <c r="D60" s="19" t="s">
        <v>63</v>
      </c>
      <c r="E60" s="19" t="s">
        <v>65</v>
      </c>
      <c r="F60" s="19"/>
      <c r="G60" s="16">
        <f>G61</f>
        <v>30662.2</v>
      </c>
      <c r="H60" s="16">
        <f t="shared" si="21"/>
        <v>4000</v>
      </c>
      <c r="I60" s="16">
        <f t="shared" si="21"/>
        <v>4000</v>
      </c>
    </row>
    <row r="61" spans="1:9" ht="83.25" customHeight="1">
      <c r="A61" s="52" t="s">
        <v>69</v>
      </c>
      <c r="B61" s="35" t="s">
        <v>158</v>
      </c>
      <c r="C61" s="19" t="s">
        <v>55</v>
      </c>
      <c r="D61" s="19" t="s">
        <v>63</v>
      </c>
      <c r="E61" s="19" t="s">
        <v>66</v>
      </c>
      <c r="F61" s="19"/>
      <c r="G61" s="16">
        <f>G62</f>
        <v>30662.2</v>
      </c>
      <c r="H61" s="16">
        <f t="shared" si="21"/>
        <v>4000</v>
      </c>
      <c r="I61" s="16">
        <f t="shared" si="21"/>
        <v>4000</v>
      </c>
    </row>
    <row r="62" spans="1:9" ht="92.45" customHeight="1">
      <c r="A62" s="52" t="s">
        <v>70</v>
      </c>
      <c r="B62" s="32" t="s">
        <v>158</v>
      </c>
      <c r="C62" s="19" t="s">
        <v>55</v>
      </c>
      <c r="D62" s="19" t="s">
        <v>63</v>
      </c>
      <c r="E62" s="19" t="s">
        <v>67</v>
      </c>
      <c r="F62" s="19"/>
      <c r="G62" s="16">
        <f>G63</f>
        <v>30662.2</v>
      </c>
      <c r="H62" s="16">
        <f t="shared" si="21"/>
        <v>4000</v>
      </c>
      <c r="I62" s="16">
        <f t="shared" si="21"/>
        <v>4000</v>
      </c>
    </row>
    <row r="63" spans="1:9" ht="42.75" customHeight="1">
      <c r="A63" s="52" t="s">
        <v>37</v>
      </c>
      <c r="B63" s="33" t="s">
        <v>158</v>
      </c>
      <c r="C63" s="19" t="s">
        <v>55</v>
      </c>
      <c r="D63" s="19" t="s">
        <v>63</v>
      </c>
      <c r="E63" s="19" t="s">
        <v>67</v>
      </c>
      <c r="F63" s="19" t="s">
        <v>38</v>
      </c>
      <c r="G63" s="75">
        <v>30662.2</v>
      </c>
      <c r="H63" s="21">
        <v>4000</v>
      </c>
      <c r="I63" s="21">
        <v>4000</v>
      </c>
    </row>
    <row r="64" spans="1:9" ht="75.75" customHeight="1">
      <c r="A64" s="36" t="s">
        <v>72</v>
      </c>
      <c r="B64" s="34" t="s">
        <v>158</v>
      </c>
      <c r="C64" s="22" t="s">
        <v>55</v>
      </c>
      <c r="D64" s="22" t="s">
        <v>71</v>
      </c>
      <c r="E64" s="22"/>
      <c r="F64" s="22"/>
      <c r="G64" s="17">
        <f>G65</f>
        <v>91150</v>
      </c>
      <c r="H64" s="17">
        <f t="shared" ref="H64:I68" si="22">H65</f>
        <v>1000</v>
      </c>
      <c r="I64" s="17">
        <f t="shared" si="22"/>
        <v>1000</v>
      </c>
    </row>
    <row r="65" spans="1:9" ht="125.25" customHeight="1">
      <c r="A65" s="52" t="s">
        <v>155</v>
      </c>
      <c r="B65" s="35" t="s">
        <v>158</v>
      </c>
      <c r="C65" s="19" t="s">
        <v>55</v>
      </c>
      <c r="D65" s="19" t="s">
        <v>71</v>
      </c>
      <c r="E65" s="19" t="s">
        <v>64</v>
      </c>
      <c r="F65" s="19"/>
      <c r="G65" s="16">
        <f>G66</f>
        <v>91150</v>
      </c>
      <c r="H65" s="16">
        <f t="shared" si="22"/>
        <v>1000</v>
      </c>
      <c r="I65" s="16">
        <f t="shared" si="22"/>
        <v>1000</v>
      </c>
    </row>
    <row r="66" spans="1:9" ht="96.75" customHeight="1">
      <c r="A66" s="52" t="s">
        <v>102</v>
      </c>
      <c r="B66" s="34" t="s">
        <v>158</v>
      </c>
      <c r="C66" s="19" t="s">
        <v>55</v>
      </c>
      <c r="D66" s="19" t="s">
        <v>71</v>
      </c>
      <c r="E66" s="19" t="s">
        <v>73</v>
      </c>
      <c r="F66" s="19"/>
      <c r="G66" s="16">
        <f>G67</f>
        <v>91150</v>
      </c>
      <c r="H66" s="16">
        <f t="shared" si="22"/>
        <v>1000</v>
      </c>
      <c r="I66" s="16">
        <f t="shared" si="22"/>
        <v>1000</v>
      </c>
    </row>
    <row r="67" spans="1:9" ht="46.5" customHeight="1">
      <c r="A67" s="52" t="s">
        <v>76</v>
      </c>
      <c r="B67" s="35" t="s">
        <v>158</v>
      </c>
      <c r="C67" s="19" t="s">
        <v>55</v>
      </c>
      <c r="D67" s="19" t="s">
        <v>71</v>
      </c>
      <c r="E67" s="19" t="s">
        <v>74</v>
      </c>
      <c r="F67" s="19"/>
      <c r="G67" s="16">
        <f>G68</f>
        <v>91150</v>
      </c>
      <c r="H67" s="16">
        <f t="shared" si="22"/>
        <v>1000</v>
      </c>
      <c r="I67" s="16">
        <f t="shared" si="22"/>
        <v>1000</v>
      </c>
    </row>
    <row r="68" spans="1:9" ht="63" customHeight="1">
      <c r="A68" s="52" t="s">
        <v>77</v>
      </c>
      <c r="B68" s="34" t="s">
        <v>158</v>
      </c>
      <c r="C68" s="19" t="s">
        <v>55</v>
      </c>
      <c r="D68" s="19" t="s">
        <v>71</v>
      </c>
      <c r="E68" s="19" t="s">
        <v>75</v>
      </c>
      <c r="F68" s="19"/>
      <c r="G68" s="16">
        <f>G69</f>
        <v>91150</v>
      </c>
      <c r="H68" s="16">
        <f t="shared" si="22"/>
        <v>1000</v>
      </c>
      <c r="I68" s="16">
        <f t="shared" si="22"/>
        <v>1000</v>
      </c>
    </row>
    <row r="69" spans="1:9" ht="61.9" customHeight="1">
      <c r="A69" s="52" t="s">
        <v>37</v>
      </c>
      <c r="B69" s="33" t="s">
        <v>158</v>
      </c>
      <c r="C69" s="19" t="s">
        <v>55</v>
      </c>
      <c r="D69" s="19" t="s">
        <v>71</v>
      </c>
      <c r="E69" s="19" t="s">
        <v>75</v>
      </c>
      <c r="F69" s="19" t="s">
        <v>38</v>
      </c>
      <c r="G69" s="75">
        <v>91150</v>
      </c>
      <c r="H69" s="21">
        <v>1000</v>
      </c>
      <c r="I69" s="21">
        <v>1000</v>
      </c>
    </row>
    <row r="70" spans="1:9" ht="15.75">
      <c r="A70" s="54" t="s">
        <v>78</v>
      </c>
      <c r="B70" s="34" t="s">
        <v>158</v>
      </c>
      <c r="C70" s="20" t="s">
        <v>20</v>
      </c>
      <c r="D70" s="20" t="s">
        <v>10</v>
      </c>
      <c r="E70" s="20"/>
      <c r="F70" s="20"/>
      <c r="G70" s="15">
        <f>G71</f>
        <v>0</v>
      </c>
      <c r="H70" s="15">
        <f t="shared" ref="H70:I70" si="23">H71</f>
        <v>5000</v>
      </c>
      <c r="I70" s="15">
        <f t="shared" si="23"/>
        <v>5000</v>
      </c>
    </row>
    <row r="71" spans="1:9" ht="37.5" customHeight="1">
      <c r="A71" s="54" t="s">
        <v>79</v>
      </c>
      <c r="B71" s="35" t="s">
        <v>158</v>
      </c>
      <c r="C71" s="20" t="s">
        <v>20</v>
      </c>
      <c r="D71" s="20" t="s">
        <v>80</v>
      </c>
      <c r="E71" s="20"/>
      <c r="F71" s="20"/>
      <c r="G71" s="15">
        <f t="shared" ref="G71:G75" si="24">G72</f>
        <v>0</v>
      </c>
      <c r="H71" s="15">
        <f t="shared" ref="H71:I75" si="25">H72</f>
        <v>5000</v>
      </c>
      <c r="I71" s="15">
        <f t="shared" si="25"/>
        <v>5000</v>
      </c>
    </row>
    <row r="72" spans="1:9" ht="73.5" customHeight="1">
      <c r="A72" s="52" t="s">
        <v>156</v>
      </c>
      <c r="B72" s="34" t="s">
        <v>158</v>
      </c>
      <c r="C72" s="19" t="s">
        <v>20</v>
      </c>
      <c r="D72" s="19" t="s">
        <v>80</v>
      </c>
      <c r="E72" s="19" t="s">
        <v>81</v>
      </c>
      <c r="F72" s="19"/>
      <c r="G72" s="16">
        <f t="shared" si="24"/>
        <v>0</v>
      </c>
      <c r="H72" s="16">
        <f t="shared" si="25"/>
        <v>5000</v>
      </c>
      <c r="I72" s="16">
        <f t="shared" si="25"/>
        <v>5000</v>
      </c>
    </row>
    <row r="73" spans="1:9" ht="47.25" customHeight="1">
      <c r="A73" s="52" t="s">
        <v>111</v>
      </c>
      <c r="B73" s="35" t="s">
        <v>158</v>
      </c>
      <c r="C73" s="19" t="s">
        <v>20</v>
      </c>
      <c r="D73" s="19" t="s">
        <v>80</v>
      </c>
      <c r="E73" s="19" t="s">
        <v>82</v>
      </c>
      <c r="F73" s="19"/>
      <c r="G73" s="16">
        <f t="shared" si="24"/>
        <v>0</v>
      </c>
      <c r="H73" s="16">
        <f t="shared" si="25"/>
        <v>5000</v>
      </c>
      <c r="I73" s="16">
        <f t="shared" si="25"/>
        <v>5000</v>
      </c>
    </row>
    <row r="74" spans="1:9" ht="111" customHeight="1">
      <c r="A74" s="52" t="s">
        <v>85</v>
      </c>
      <c r="B74" s="34" t="s">
        <v>158</v>
      </c>
      <c r="C74" s="19" t="s">
        <v>20</v>
      </c>
      <c r="D74" s="19" t="s">
        <v>80</v>
      </c>
      <c r="E74" s="19" t="s">
        <v>83</v>
      </c>
      <c r="F74" s="19"/>
      <c r="G74" s="16">
        <f t="shared" si="24"/>
        <v>0</v>
      </c>
      <c r="H74" s="16">
        <f t="shared" si="25"/>
        <v>5000</v>
      </c>
      <c r="I74" s="16">
        <f t="shared" si="25"/>
        <v>5000</v>
      </c>
    </row>
    <row r="75" spans="1:9" ht="84" customHeight="1">
      <c r="A75" s="52" t="s">
        <v>157</v>
      </c>
      <c r="B75" s="33" t="s">
        <v>158</v>
      </c>
      <c r="C75" s="19" t="s">
        <v>20</v>
      </c>
      <c r="D75" s="19" t="s">
        <v>80</v>
      </c>
      <c r="E75" s="19" t="s">
        <v>84</v>
      </c>
      <c r="F75" s="19"/>
      <c r="G75" s="16">
        <f t="shared" si="24"/>
        <v>0</v>
      </c>
      <c r="H75" s="16">
        <f t="shared" si="25"/>
        <v>5000</v>
      </c>
      <c r="I75" s="16">
        <f t="shared" si="25"/>
        <v>5000</v>
      </c>
    </row>
    <row r="76" spans="1:9" ht="55.15" customHeight="1">
      <c r="A76" s="52" t="s">
        <v>37</v>
      </c>
      <c r="B76" s="32" t="s">
        <v>158</v>
      </c>
      <c r="C76" s="19" t="s">
        <v>20</v>
      </c>
      <c r="D76" s="19" t="s">
        <v>80</v>
      </c>
      <c r="E76" s="19" t="s">
        <v>84</v>
      </c>
      <c r="F76" s="19" t="s">
        <v>38</v>
      </c>
      <c r="G76" s="75"/>
      <c r="H76" s="21">
        <v>5000</v>
      </c>
      <c r="I76" s="21">
        <v>5000</v>
      </c>
    </row>
    <row r="77" spans="1:9" ht="15.75">
      <c r="A77" s="54" t="s">
        <v>87</v>
      </c>
      <c r="B77" s="35" t="s">
        <v>158</v>
      </c>
      <c r="C77" s="20" t="s">
        <v>86</v>
      </c>
      <c r="D77" s="20" t="s">
        <v>10</v>
      </c>
      <c r="E77" s="20"/>
      <c r="F77" s="20"/>
      <c r="G77" s="15">
        <f>G78</f>
        <v>6714147.410000002</v>
      </c>
      <c r="H77" s="15">
        <f t="shared" ref="H77:I77" si="26">H78</f>
        <v>5959060</v>
      </c>
      <c r="I77" s="15">
        <f t="shared" si="26"/>
        <v>5874150</v>
      </c>
    </row>
    <row r="78" spans="1:9">
      <c r="A78" s="36" t="s">
        <v>88</v>
      </c>
      <c r="B78" s="34" t="s">
        <v>158</v>
      </c>
      <c r="C78" s="23" t="s">
        <v>86</v>
      </c>
      <c r="D78" s="23" t="s">
        <v>55</v>
      </c>
      <c r="E78" s="23"/>
      <c r="F78" s="23"/>
      <c r="G78" s="18">
        <f>G79+G86+G90+G92+G94+G96+G98+G100</f>
        <v>6714147.410000002</v>
      </c>
      <c r="H78" s="18">
        <f>H79+H86</f>
        <v>5959060</v>
      </c>
      <c r="I78" s="18">
        <f>I79+I86</f>
        <v>5874150</v>
      </c>
    </row>
    <row r="79" spans="1:9" ht="112.5" customHeight="1">
      <c r="A79" s="54" t="s">
        <v>168</v>
      </c>
      <c r="B79" s="33" t="s">
        <v>158</v>
      </c>
      <c r="C79" s="22" t="s">
        <v>86</v>
      </c>
      <c r="D79" s="22" t="s">
        <v>55</v>
      </c>
      <c r="E79" s="20" t="s">
        <v>127</v>
      </c>
      <c r="F79" s="22"/>
      <c r="G79" s="17">
        <f>G80</f>
        <v>695046.87</v>
      </c>
      <c r="H79" s="17">
        <f t="shared" ref="H79:I79" si="27">H80</f>
        <v>10000</v>
      </c>
      <c r="I79" s="17">
        <f t="shared" si="27"/>
        <v>10000</v>
      </c>
    </row>
    <row r="80" spans="1:9" ht="90" customHeight="1">
      <c r="A80" s="52" t="s">
        <v>167</v>
      </c>
      <c r="B80" s="34" t="s">
        <v>158</v>
      </c>
      <c r="C80" s="19" t="s">
        <v>86</v>
      </c>
      <c r="D80" s="19" t="s">
        <v>55</v>
      </c>
      <c r="E80" s="19" t="s">
        <v>126</v>
      </c>
      <c r="F80" s="19"/>
      <c r="G80" s="16">
        <f>G85+G83</f>
        <v>695046.87</v>
      </c>
      <c r="H80" s="16">
        <f t="shared" ref="H80:I80" si="28">H85+H83</f>
        <v>10000</v>
      </c>
      <c r="I80" s="16">
        <f t="shared" si="28"/>
        <v>10000</v>
      </c>
    </row>
    <row r="81" spans="1:9" ht="84.75" customHeight="1">
      <c r="A81" s="52" t="s">
        <v>123</v>
      </c>
      <c r="B81" s="35" t="s">
        <v>158</v>
      </c>
      <c r="C81" s="19" t="s">
        <v>86</v>
      </c>
      <c r="D81" s="19" t="s">
        <v>55</v>
      </c>
      <c r="E81" s="19" t="s">
        <v>125</v>
      </c>
      <c r="F81" s="19"/>
      <c r="G81" s="16">
        <f>G82</f>
        <v>0</v>
      </c>
      <c r="H81" s="16">
        <f t="shared" ref="H81:I82" si="29">H82</f>
        <v>5000</v>
      </c>
      <c r="I81" s="16">
        <f t="shared" si="29"/>
        <v>5000</v>
      </c>
    </row>
    <row r="82" spans="1:9" ht="69" customHeight="1">
      <c r="A82" s="52" t="s">
        <v>122</v>
      </c>
      <c r="B82" s="32" t="s">
        <v>158</v>
      </c>
      <c r="C82" s="19" t="s">
        <v>86</v>
      </c>
      <c r="D82" s="19" t="s">
        <v>55</v>
      </c>
      <c r="E82" s="19" t="s">
        <v>121</v>
      </c>
      <c r="F82" s="22"/>
      <c r="G82" s="16">
        <f>G83</f>
        <v>0</v>
      </c>
      <c r="H82" s="16">
        <f t="shared" si="29"/>
        <v>5000</v>
      </c>
      <c r="I82" s="16">
        <f t="shared" si="29"/>
        <v>5000</v>
      </c>
    </row>
    <row r="83" spans="1:9" ht="61.9" customHeight="1">
      <c r="A83" s="57" t="s">
        <v>37</v>
      </c>
      <c r="B83" s="33" t="s">
        <v>158</v>
      </c>
      <c r="C83" s="19" t="s">
        <v>86</v>
      </c>
      <c r="D83" s="19" t="s">
        <v>55</v>
      </c>
      <c r="E83" s="19" t="s">
        <v>121</v>
      </c>
      <c r="F83" s="19" t="s">
        <v>38</v>
      </c>
      <c r="G83" s="75"/>
      <c r="H83" s="21">
        <v>5000</v>
      </c>
      <c r="I83" s="21">
        <v>5000</v>
      </c>
    </row>
    <row r="84" spans="1:9" ht="99.6" customHeight="1">
      <c r="A84" s="37" t="s">
        <v>124</v>
      </c>
      <c r="B84" s="63" t="s">
        <v>158</v>
      </c>
      <c r="C84" s="19" t="s">
        <v>86</v>
      </c>
      <c r="D84" s="19" t="s">
        <v>55</v>
      </c>
      <c r="E84" s="19" t="s">
        <v>128</v>
      </c>
      <c r="F84" s="22"/>
      <c r="G84" s="16">
        <f>G85</f>
        <v>695046.87</v>
      </c>
      <c r="H84" s="16">
        <f t="shared" ref="H84:I84" si="30">H85</f>
        <v>5000</v>
      </c>
      <c r="I84" s="16">
        <f t="shared" si="30"/>
        <v>5000</v>
      </c>
    </row>
    <row r="85" spans="1:9" ht="61.15" customHeight="1">
      <c r="A85" s="51" t="s">
        <v>37</v>
      </c>
      <c r="B85" s="35" t="s">
        <v>158</v>
      </c>
      <c r="C85" s="19" t="s">
        <v>86</v>
      </c>
      <c r="D85" s="19" t="s">
        <v>55</v>
      </c>
      <c r="E85" s="19" t="s">
        <v>128</v>
      </c>
      <c r="F85" s="19" t="s">
        <v>38</v>
      </c>
      <c r="G85" s="75">
        <v>695046.87</v>
      </c>
      <c r="H85" s="21">
        <v>5000</v>
      </c>
      <c r="I85" s="21">
        <v>5000</v>
      </c>
    </row>
    <row r="86" spans="1:9" ht="54" customHeight="1">
      <c r="A86" s="36" t="s">
        <v>56</v>
      </c>
      <c r="B86" s="34" t="s">
        <v>158</v>
      </c>
      <c r="C86" s="22" t="s">
        <v>86</v>
      </c>
      <c r="D86" s="22" t="s">
        <v>55</v>
      </c>
      <c r="E86" s="22" t="s">
        <v>57</v>
      </c>
      <c r="F86" s="22"/>
      <c r="G86" s="17">
        <f>G87</f>
        <v>5708523.7400000002</v>
      </c>
      <c r="H86" s="17">
        <f t="shared" ref="H86:I87" si="31">H87</f>
        <v>5949060</v>
      </c>
      <c r="I86" s="17">
        <f t="shared" si="31"/>
        <v>5864150</v>
      </c>
    </row>
    <row r="87" spans="1:9" ht="33.75" customHeight="1">
      <c r="A87" s="36" t="s">
        <v>58</v>
      </c>
      <c r="B87" s="33" t="s">
        <v>158</v>
      </c>
      <c r="C87" s="23" t="s">
        <v>86</v>
      </c>
      <c r="D87" s="23" t="s">
        <v>55</v>
      </c>
      <c r="E87" s="23" t="s">
        <v>59</v>
      </c>
      <c r="F87" s="23"/>
      <c r="G87" s="18">
        <f>G88</f>
        <v>5708523.7400000002</v>
      </c>
      <c r="H87" s="18">
        <f t="shared" si="31"/>
        <v>5949060</v>
      </c>
      <c r="I87" s="18">
        <f t="shared" si="31"/>
        <v>5864150</v>
      </c>
    </row>
    <row r="88" spans="1:9" ht="33.75" customHeight="1">
      <c r="A88" s="52" t="s">
        <v>103</v>
      </c>
      <c r="B88" s="34" t="s">
        <v>158</v>
      </c>
      <c r="C88" s="19" t="s">
        <v>86</v>
      </c>
      <c r="D88" s="19" t="s">
        <v>55</v>
      </c>
      <c r="E88" s="19" t="s">
        <v>104</v>
      </c>
      <c r="F88" s="19"/>
      <c r="G88" s="16">
        <f>G89</f>
        <v>5708523.7400000002</v>
      </c>
      <c r="H88" s="16">
        <f t="shared" ref="H88:I88" si="32">H89</f>
        <v>5949060</v>
      </c>
      <c r="I88" s="16">
        <f t="shared" si="32"/>
        <v>5864150</v>
      </c>
    </row>
    <row r="89" spans="1:9" ht="46.5" customHeight="1">
      <c r="A89" s="57" t="s">
        <v>37</v>
      </c>
      <c r="B89" s="32" t="s">
        <v>158</v>
      </c>
      <c r="C89" s="25" t="s">
        <v>86</v>
      </c>
      <c r="D89" s="25" t="s">
        <v>55</v>
      </c>
      <c r="E89" s="25" t="s">
        <v>104</v>
      </c>
      <c r="F89" s="25" t="s">
        <v>38</v>
      </c>
      <c r="G89" s="76">
        <v>5708523.7400000002</v>
      </c>
      <c r="H89" s="26">
        <f>5849057+3+100000</f>
        <v>5949060</v>
      </c>
      <c r="I89" s="26">
        <f>5764147+3+100000</f>
        <v>5864150</v>
      </c>
    </row>
    <row r="90" spans="1:9" ht="117" customHeight="1">
      <c r="A90" s="37" t="s">
        <v>129</v>
      </c>
      <c r="B90" s="33" t="s">
        <v>158</v>
      </c>
      <c r="C90" s="25" t="s">
        <v>86</v>
      </c>
      <c r="D90" s="25" t="s">
        <v>55</v>
      </c>
      <c r="E90" s="29" t="s">
        <v>136</v>
      </c>
      <c r="F90" s="29"/>
      <c r="G90" s="69">
        <f>G91</f>
        <v>62115.360000000001</v>
      </c>
      <c r="H90" s="30">
        <f t="shared" ref="H90:I90" si="33">H91</f>
        <v>0</v>
      </c>
      <c r="I90" s="30">
        <f t="shared" si="33"/>
        <v>0</v>
      </c>
    </row>
    <row r="91" spans="1:9" ht="46.5" customHeight="1">
      <c r="A91" s="37" t="s">
        <v>130</v>
      </c>
      <c r="B91" s="34" t="s">
        <v>158</v>
      </c>
      <c r="C91" s="25" t="s">
        <v>86</v>
      </c>
      <c r="D91" s="25" t="s">
        <v>55</v>
      </c>
      <c r="E91" s="29" t="s">
        <v>136</v>
      </c>
      <c r="F91" s="29">
        <v>200</v>
      </c>
      <c r="G91" s="77">
        <v>62115.360000000001</v>
      </c>
      <c r="H91" s="31">
        <v>0</v>
      </c>
      <c r="I91" s="31">
        <v>0</v>
      </c>
    </row>
    <row r="92" spans="1:9" ht="109.5" customHeight="1">
      <c r="A92" s="37" t="s">
        <v>131</v>
      </c>
      <c r="B92" s="35" t="s">
        <v>158</v>
      </c>
      <c r="C92" s="25" t="s">
        <v>86</v>
      </c>
      <c r="D92" s="25" t="s">
        <v>55</v>
      </c>
      <c r="E92" s="29" t="s">
        <v>137</v>
      </c>
      <c r="F92" s="29"/>
      <c r="G92" s="69">
        <f>G93</f>
        <v>62115.360000000001</v>
      </c>
      <c r="H92" s="30">
        <f t="shared" ref="H92:I92" si="34">H93</f>
        <v>0</v>
      </c>
      <c r="I92" s="30">
        <f t="shared" si="34"/>
        <v>0</v>
      </c>
    </row>
    <row r="93" spans="1:9" ht="46.5" customHeight="1">
      <c r="A93" s="37" t="s">
        <v>130</v>
      </c>
      <c r="B93" s="34" t="s">
        <v>158</v>
      </c>
      <c r="C93" s="25" t="s">
        <v>86</v>
      </c>
      <c r="D93" s="25" t="s">
        <v>55</v>
      </c>
      <c r="E93" s="29" t="s">
        <v>137</v>
      </c>
      <c r="F93" s="29">
        <v>200</v>
      </c>
      <c r="G93" s="77">
        <v>62115.360000000001</v>
      </c>
      <c r="H93" s="31">
        <v>0</v>
      </c>
      <c r="I93" s="31">
        <v>0</v>
      </c>
    </row>
    <row r="94" spans="1:9" ht="105.75" customHeight="1">
      <c r="A94" s="37" t="s">
        <v>132</v>
      </c>
      <c r="B94" s="35" t="s">
        <v>158</v>
      </c>
      <c r="C94" s="25" t="s">
        <v>86</v>
      </c>
      <c r="D94" s="25" t="s">
        <v>55</v>
      </c>
      <c r="E94" s="29" t="s">
        <v>138</v>
      </c>
      <c r="F94" s="29"/>
      <c r="G94" s="69">
        <f>G95</f>
        <v>62115.28</v>
      </c>
      <c r="H94" s="30">
        <f t="shared" ref="H94:I94" si="35">H95</f>
        <v>0</v>
      </c>
      <c r="I94" s="30">
        <f t="shared" si="35"/>
        <v>0</v>
      </c>
    </row>
    <row r="95" spans="1:9" ht="46.5" customHeight="1">
      <c r="A95" s="37" t="s">
        <v>130</v>
      </c>
      <c r="B95" s="32" t="s">
        <v>158</v>
      </c>
      <c r="C95" s="25" t="s">
        <v>86</v>
      </c>
      <c r="D95" s="25" t="s">
        <v>55</v>
      </c>
      <c r="E95" s="29" t="s">
        <v>138</v>
      </c>
      <c r="F95" s="29">
        <v>200</v>
      </c>
      <c r="G95" s="77">
        <v>62115.28</v>
      </c>
      <c r="H95" s="31">
        <v>0</v>
      </c>
      <c r="I95" s="31">
        <v>0</v>
      </c>
    </row>
    <row r="96" spans="1:9" ht="101.25" customHeight="1">
      <c r="A96" s="37" t="s">
        <v>129</v>
      </c>
      <c r="B96" s="33" t="s">
        <v>158</v>
      </c>
      <c r="C96" s="25" t="s">
        <v>86</v>
      </c>
      <c r="D96" s="25" t="s">
        <v>55</v>
      </c>
      <c r="E96" s="29" t="s">
        <v>139</v>
      </c>
      <c r="F96" s="29"/>
      <c r="G96" s="69">
        <f>G97</f>
        <v>41410.239999999998</v>
      </c>
      <c r="H96" s="30">
        <f t="shared" ref="H96:I96" si="36">H97</f>
        <v>0</v>
      </c>
      <c r="I96" s="30">
        <f t="shared" si="36"/>
        <v>0</v>
      </c>
    </row>
    <row r="97" spans="1:9" ht="46.5" customHeight="1">
      <c r="A97" s="37" t="s">
        <v>133</v>
      </c>
      <c r="B97" s="34" t="s">
        <v>158</v>
      </c>
      <c r="C97" s="25" t="s">
        <v>86</v>
      </c>
      <c r="D97" s="25" t="s">
        <v>55</v>
      </c>
      <c r="E97" s="29" t="s">
        <v>139</v>
      </c>
      <c r="F97" s="29">
        <v>200</v>
      </c>
      <c r="G97" s="77">
        <v>41410.239999999998</v>
      </c>
      <c r="H97" s="31">
        <v>0</v>
      </c>
      <c r="I97" s="31">
        <v>0</v>
      </c>
    </row>
    <row r="98" spans="1:9" ht="114" customHeight="1">
      <c r="A98" s="37" t="s">
        <v>134</v>
      </c>
      <c r="B98" s="35" t="s">
        <v>158</v>
      </c>
      <c r="C98" s="25" t="s">
        <v>86</v>
      </c>
      <c r="D98" s="25" t="s">
        <v>55</v>
      </c>
      <c r="E98" s="29" t="s">
        <v>140</v>
      </c>
      <c r="F98" s="29"/>
      <c r="G98" s="69">
        <f>G99</f>
        <v>41410.239999999998</v>
      </c>
      <c r="H98" s="30">
        <f t="shared" ref="H98:I98" si="37">H99</f>
        <v>0</v>
      </c>
      <c r="I98" s="30">
        <f t="shared" si="37"/>
        <v>0</v>
      </c>
    </row>
    <row r="99" spans="1:9" ht="46.5" customHeight="1">
      <c r="A99" s="37" t="s">
        <v>133</v>
      </c>
      <c r="B99" s="34" t="s">
        <v>158</v>
      </c>
      <c r="C99" s="25" t="s">
        <v>86</v>
      </c>
      <c r="D99" s="25" t="s">
        <v>55</v>
      </c>
      <c r="E99" s="29" t="s">
        <v>140</v>
      </c>
      <c r="F99" s="29">
        <v>200</v>
      </c>
      <c r="G99" s="77">
        <v>41410.239999999998</v>
      </c>
      <c r="H99" s="31">
        <v>0</v>
      </c>
      <c r="I99" s="31">
        <v>0</v>
      </c>
    </row>
    <row r="100" spans="1:9" ht="102.75" customHeight="1">
      <c r="A100" s="37" t="s">
        <v>135</v>
      </c>
      <c r="B100" s="35" t="s">
        <v>158</v>
      </c>
      <c r="C100" s="25" t="s">
        <v>86</v>
      </c>
      <c r="D100" s="25" t="s">
        <v>55</v>
      </c>
      <c r="E100" s="29" t="s">
        <v>141</v>
      </c>
      <c r="F100" s="29"/>
      <c r="G100" s="69">
        <f>G101</f>
        <v>41410.32</v>
      </c>
      <c r="H100" s="30">
        <f t="shared" ref="H100:I100" si="38">H101</f>
        <v>0</v>
      </c>
      <c r="I100" s="30">
        <f t="shared" si="38"/>
        <v>0</v>
      </c>
    </row>
    <row r="101" spans="1:9" ht="46.5" customHeight="1">
      <c r="A101" s="37" t="s">
        <v>133</v>
      </c>
      <c r="B101" s="34" t="s">
        <v>158</v>
      </c>
      <c r="C101" s="19" t="s">
        <v>86</v>
      </c>
      <c r="D101" s="19" t="s">
        <v>55</v>
      </c>
      <c r="E101" s="29" t="s">
        <v>141</v>
      </c>
      <c r="F101" s="29">
        <v>200</v>
      </c>
      <c r="G101" s="77">
        <v>41410.32</v>
      </c>
      <c r="H101" s="31">
        <v>0</v>
      </c>
      <c r="I101" s="31">
        <v>0</v>
      </c>
    </row>
    <row r="102" spans="1:9" ht="15.75">
      <c r="A102" s="58" t="s">
        <v>90</v>
      </c>
      <c r="B102" s="35" t="s">
        <v>158</v>
      </c>
      <c r="C102" s="27" t="s">
        <v>89</v>
      </c>
      <c r="D102" s="27" t="s">
        <v>10</v>
      </c>
      <c r="E102" s="27"/>
      <c r="F102" s="27"/>
      <c r="G102" s="28">
        <f>G103</f>
        <v>2671840.9500000002</v>
      </c>
      <c r="H102" s="28">
        <f t="shared" ref="H102" si="39">H103</f>
        <v>0</v>
      </c>
      <c r="I102" s="28">
        <f>I103</f>
        <v>0</v>
      </c>
    </row>
    <row r="103" spans="1:9" ht="23.25" customHeight="1">
      <c r="A103" s="64" t="s">
        <v>91</v>
      </c>
      <c r="B103" s="38" t="s">
        <v>158</v>
      </c>
      <c r="C103" s="65" t="s">
        <v>89</v>
      </c>
      <c r="D103" s="65" t="s">
        <v>9</v>
      </c>
      <c r="E103" s="65"/>
      <c r="F103" s="65"/>
      <c r="G103" s="39">
        <f>G104</f>
        <v>2671840.9500000002</v>
      </c>
      <c r="H103" s="39">
        <f>H108</f>
        <v>0</v>
      </c>
      <c r="I103" s="39">
        <f>I108</f>
        <v>0</v>
      </c>
    </row>
    <row r="104" spans="1:9" s="46" customFormat="1" ht="60" customHeight="1">
      <c r="A104" s="42" t="s">
        <v>160</v>
      </c>
      <c r="B104" s="43"/>
      <c r="C104" s="19" t="s">
        <v>89</v>
      </c>
      <c r="D104" s="19" t="s">
        <v>9</v>
      </c>
      <c r="E104" s="44" t="s">
        <v>162</v>
      </c>
      <c r="F104" s="22"/>
      <c r="G104" s="45">
        <f>G105+G115+G111+G113</f>
        <v>2671840.9500000002</v>
      </c>
      <c r="H104" s="45"/>
      <c r="I104" s="45"/>
    </row>
    <row r="105" spans="1:9" s="46" customFormat="1" ht="99" customHeight="1">
      <c r="A105" s="37" t="s">
        <v>166</v>
      </c>
      <c r="B105" s="43"/>
      <c r="C105" s="19" t="s">
        <v>89</v>
      </c>
      <c r="D105" s="19" t="s">
        <v>9</v>
      </c>
      <c r="E105" s="44" t="s">
        <v>163</v>
      </c>
      <c r="F105" s="29"/>
      <c r="G105" s="50">
        <f>G106</f>
        <v>13844.32</v>
      </c>
      <c r="H105" s="45"/>
      <c r="I105" s="45"/>
    </row>
    <row r="106" spans="1:9" s="46" customFormat="1" ht="63" customHeight="1">
      <c r="A106" s="42" t="s">
        <v>161</v>
      </c>
      <c r="B106" s="43"/>
      <c r="C106" s="19" t="s">
        <v>89</v>
      </c>
      <c r="D106" s="19" t="s">
        <v>9</v>
      </c>
      <c r="E106" s="44" t="s">
        <v>164</v>
      </c>
      <c r="F106" s="29"/>
      <c r="G106" s="50">
        <f>G107</f>
        <v>13844.32</v>
      </c>
      <c r="H106" s="45"/>
      <c r="I106" s="45"/>
    </row>
    <row r="107" spans="1:9" s="46" customFormat="1" ht="51" customHeight="1">
      <c r="A107" s="42" t="s">
        <v>145</v>
      </c>
      <c r="B107" s="43"/>
      <c r="C107" s="19" t="s">
        <v>89</v>
      </c>
      <c r="D107" s="19" t="s">
        <v>9</v>
      </c>
      <c r="E107" s="44" t="s">
        <v>165</v>
      </c>
      <c r="F107" s="44">
        <v>200</v>
      </c>
      <c r="G107" s="78">
        <v>13844.32</v>
      </c>
      <c r="H107" s="45"/>
      <c r="I107" s="45"/>
    </row>
    <row r="108" spans="1:9" s="46" customFormat="1" ht="91.5" customHeight="1">
      <c r="A108" s="37" t="s">
        <v>142</v>
      </c>
      <c r="B108" s="47" t="s">
        <v>158</v>
      </c>
      <c r="C108" s="29">
        <v>8</v>
      </c>
      <c r="D108" s="29">
        <v>1</v>
      </c>
      <c r="E108" s="29" t="s">
        <v>147</v>
      </c>
      <c r="F108" s="29"/>
      <c r="G108" s="50">
        <f>G109+G112</f>
        <v>2580156.63</v>
      </c>
      <c r="H108" s="31">
        <v>0</v>
      </c>
      <c r="I108" s="31">
        <v>0</v>
      </c>
    </row>
    <row r="109" spans="1:9" s="46" customFormat="1" ht="55.9" customHeight="1">
      <c r="A109" s="37" t="s">
        <v>143</v>
      </c>
      <c r="B109" s="43" t="s">
        <v>158</v>
      </c>
      <c r="C109" s="29">
        <v>8</v>
      </c>
      <c r="D109" s="29">
        <v>1</v>
      </c>
      <c r="E109" s="29" t="s">
        <v>148</v>
      </c>
      <c r="F109" s="29"/>
      <c r="G109" s="50">
        <f>G110</f>
        <v>1200000</v>
      </c>
      <c r="H109" s="31">
        <v>0</v>
      </c>
      <c r="I109" s="31">
        <v>0</v>
      </c>
    </row>
    <row r="110" spans="1:9" s="46" customFormat="1" ht="55.9" customHeight="1">
      <c r="A110" s="37" t="s">
        <v>144</v>
      </c>
      <c r="B110" s="48" t="s">
        <v>158</v>
      </c>
      <c r="C110" s="29">
        <v>8</v>
      </c>
      <c r="D110" s="29">
        <v>1</v>
      </c>
      <c r="E110" s="29" t="s">
        <v>148</v>
      </c>
      <c r="F110" s="29"/>
      <c r="G110" s="50">
        <f>G111</f>
        <v>1200000</v>
      </c>
      <c r="H110" s="31">
        <v>0</v>
      </c>
      <c r="I110" s="31">
        <v>0</v>
      </c>
    </row>
    <row r="111" spans="1:9" s="46" customFormat="1" ht="55.9" customHeight="1">
      <c r="A111" s="37" t="s">
        <v>145</v>
      </c>
      <c r="B111" s="43" t="s">
        <v>158</v>
      </c>
      <c r="C111" s="29">
        <v>8</v>
      </c>
      <c r="D111" s="29">
        <v>1</v>
      </c>
      <c r="E111" s="29" t="s">
        <v>148</v>
      </c>
      <c r="F111" s="29">
        <v>200</v>
      </c>
      <c r="G111" s="78">
        <v>1200000</v>
      </c>
      <c r="H111" s="31">
        <v>0</v>
      </c>
      <c r="I111" s="31">
        <v>0</v>
      </c>
    </row>
    <row r="112" spans="1:9" s="46" customFormat="1" ht="55.9" customHeight="1">
      <c r="A112" s="37" t="s">
        <v>143</v>
      </c>
      <c r="B112" s="47" t="s">
        <v>158</v>
      </c>
      <c r="C112" s="29">
        <v>8</v>
      </c>
      <c r="D112" s="29">
        <v>1</v>
      </c>
      <c r="E112" s="29" t="s">
        <v>149</v>
      </c>
      <c r="F112" s="29"/>
      <c r="G112" s="49">
        <f>G113</f>
        <v>1380156.63</v>
      </c>
      <c r="H112" s="31">
        <v>0</v>
      </c>
      <c r="I112" s="31">
        <v>0</v>
      </c>
    </row>
    <row r="113" spans="1:9" s="46" customFormat="1" ht="71.25" customHeight="1">
      <c r="A113" s="37" t="s">
        <v>146</v>
      </c>
      <c r="B113" s="43" t="s">
        <v>158</v>
      </c>
      <c r="C113" s="29">
        <v>8</v>
      </c>
      <c r="D113" s="29">
        <v>1</v>
      </c>
      <c r="E113" s="29" t="s">
        <v>149</v>
      </c>
      <c r="F113" s="29"/>
      <c r="G113" s="49">
        <f>G114</f>
        <v>1380156.63</v>
      </c>
      <c r="H113" s="31">
        <v>0</v>
      </c>
      <c r="I113" s="31">
        <v>0</v>
      </c>
    </row>
    <row r="114" spans="1:9" ht="73.900000000000006" customHeight="1">
      <c r="A114" s="37" t="s">
        <v>145</v>
      </c>
      <c r="B114" s="74" t="s">
        <v>158</v>
      </c>
      <c r="C114" s="40">
        <v>8</v>
      </c>
      <c r="D114" s="40">
        <v>1</v>
      </c>
      <c r="E114" s="40" t="s">
        <v>149</v>
      </c>
      <c r="F114" s="40">
        <v>200</v>
      </c>
      <c r="G114" s="79">
        <v>1380156.63</v>
      </c>
      <c r="H114" s="41">
        <v>0</v>
      </c>
      <c r="I114" s="41">
        <v>0</v>
      </c>
    </row>
    <row r="115" spans="1:9" ht="73.900000000000006" customHeight="1">
      <c r="A115" s="72" t="s">
        <v>169</v>
      </c>
      <c r="B115" s="74" t="s">
        <v>158</v>
      </c>
      <c r="C115" s="73" t="s">
        <v>89</v>
      </c>
      <c r="D115" s="73" t="s">
        <v>9</v>
      </c>
      <c r="E115" s="44" t="s">
        <v>170</v>
      </c>
      <c r="F115" s="40"/>
      <c r="G115" s="70">
        <f>G116</f>
        <v>77840</v>
      </c>
      <c r="H115" s="71">
        <v>0</v>
      </c>
      <c r="I115" s="71">
        <v>0</v>
      </c>
    </row>
    <row r="116" spans="1:9" ht="73.900000000000006" customHeight="1">
      <c r="A116" s="72" t="s">
        <v>37</v>
      </c>
      <c r="B116" s="74" t="s">
        <v>158</v>
      </c>
      <c r="C116" s="73" t="s">
        <v>89</v>
      </c>
      <c r="D116" s="73" t="s">
        <v>9</v>
      </c>
      <c r="E116" s="44" t="s">
        <v>170</v>
      </c>
      <c r="F116" s="40">
        <v>200</v>
      </c>
      <c r="G116" s="80">
        <v>77840</v>
      </c>
      <c r="H116" s="71">
        <v>0</v>
      </c>
      <c r="I116" s="71">
        <v>0</v>
      </c>
    </row>
    <row r="117" spans="1:9" ht="21.75" customHeight="1">
      <c r="A117" s="59" t="s">
        <v>93</v>
      </c>
      <c r="B117" s="32" t="s">
        <v>158</v>
      </c>
      <c r="C117" s="27" t="s">
        <v>71</v>
      </c>
      <c r="D117" s="27" t="s">
        <v>10</v>
      </c>
      <c r="E117" s="27"/>
      <c r="F117" s="27"/>
      <c r="G117" s="28">
        <f>G118+G123</f>
        <v>1664517.93</v>
      </c>
      <c r="H117" s="28">
        <f t="shared" ref="H117:I117" si="40">H118+H123</f>
        <v>1050000</v>
      </c>
      <c r="I117" s="28">
        <f t="shared" si="40"/>
        <v>1050000</v>
      </c>
    </row>
    <row r="118" spans="1:9" ht="23.25" customHeight="1">
      <c r="A118" s="36" t="s">
        <v>94</v>
      </c>
      <c r="B118" s="35" t="s">
        <v>158</v>
      </c>
      <c r="C118" s="22" t="s">
        <v>71</v>
      </c>
      <c r="D118" s="22" t="s">
        <v>9</v>
      </c>
      <c r="E118" s="22"/>
      <c r="F118" s="22"/>
      <c r="G118" s="17">
        <f t="shared" ref="G118:G121" si="41">G119</f>
        <v>1618307.93</v>
      </c>
      <c r="H118" s="17">
        <f t="shared" ref="H118:I120" si="42">H119</f>
        <v>1000000</v>
      </c>
      <c r="I118" s="17">
        <f t="shared" si="42"/>
        <v>1000000</v>
      </c>
    </row>
    <row r="119" spans="1:9" ht="55.5" customHeight="1">
      <c r="A119" s="52" t="s">
        <v>105</v>
      </c>
      <c r="B119" s="34" t="s">
        <v>158</v>
      </c>
      <c r="C119" s="19" t="s">
        <v>71</v>
      </c>
      <c r="D119" s="19" t="s">
        <v>9</v>
      </c>
      <c r="E119" s="19" t="s">
        <v>57</v>
      </c>
      <c r="F119" s="19"/>
      <c r="G119" s="16">
        <f>G120</f>
        <v>1618307.93</v>
      </c>
      <c r="H119" s="16">
        <f t="shared" si="42"/>
        <v>1000000</v>
      </c>
      <c r="I119" s="16">
        <f t="shared" si="42"/>
        <v>1000000</v>
      </c>
    </row>
    <row r="120" spans="1:9" ht="37.5" customHeight="1">
      <c r="A120" s="36" t="s">
        <v>58</v>
      </c>
      <c r="B120" s="35" t="s">
        <v>158</v>
      </c>
      <c r="C120" s="19" t="s">
        <v>71</v>
      </c>
      <c r="D120" s="19" t="s">
        <v>9</v>
      </c>
      <c r="E120" s="19" t="s">
        <v>59</v>
      </c>
      <c r="F120" s="19"/>
      <c r="G120" s="16">
        <f>G121</f>
        <v>1618307.93</v>
      </c>
      <c r="H120" s="16">
        <f t="shared" si="42"/>
        <v>1000000</v>
      </c>
      <c r="I120" s="16">
        <f t="shared" si="42"/>
        <v>1000000</v>
      </c>
    </row>
    <row r="121" spans="1:9" ht="50.25" customHeight="1">
      <c r="A121" s="52" t="s">
        <v>96</v>
      </c>
      <c r="B121" s="34" t="s">
        <v>158</v>
      </c>
      <c r="C121" s="19" t="s">
        <v>71</v>
      </c>
      <c r="D121" s="19" t="s">
        <v>9</v>
      </c>
      <c r="E121" s="19" t="s">
        <v>106</v>
      </c>
      <c r="F121" s="19"/>
      <c r="G121" s="16">
        <f t="shared" si="41"/>
        <v>1618307.93</v>
      </c>
      <c r="H121" s="16">
        <f t="shared" ref="H121:I121" si="43">H122</f>
        <v>1000000</v>
      </c>
      <c r="I121" s="16">
        <f t="shared" si="43"/>
        <v>1000000</v>
      </c>
    </row>
    <row r="122" spans="1:9" ht="39" customHeight="1">
      <c r="A122" s="52" t="s">
        <v>95</v>
      </c>
      <c r="B122" s="33" t="s">
        <v>158</v>
      </c>
      <c r="C122" s="19" t="s">
        <v>71</v>
      </c>
      <c r="D122" s="19" t="s">
        <v>9</v>
      </c>
      <c r="E122" s="19" t="s">
        <v>106</v>
      </c>
      <c r="F122" s="19" t="s">
        <v>92</v>
      </c>
      <c r="G122" s="75">
        <v>1618307.93</v>
      </c>
      <c r="H122" s="21">
        <v>1000000</v>
      </c>
      <c r="I122" s="21">
        <v>1000000</v>
      </c>
    </row>
    <row r="123" spans="1:9" ht="24" customHeight="1">
      <c r="A123" s="36" t="s">
        <v>107</v>
      </c>
      <c r="B123" s="32" t="s">
        <v>158</v>
      </c>
      <c r="C123" s="22" t="s">
        <v>71</v>
      </c>
      <c r="D123" s="22" t="s">
        <v>20</v>
      </c>
      <c r="E123" s="22"/>
      <c r="F123" s="22"/>
      <c r="G123" s="17">
        <f>G124</f>
        <v>46210</v>
      </c>
      <c r="H123" s="17">
        <f t="shared" ref="H123:I126" si="44">H124</f>
        <v>50000</v>
      </c>
      <c r="I123" s="17">
        <f t="shared" si="44"/>
        <v>50000</v>
      </c>
    </row>
    <row r="124" spans="1:9" ht="49.5" customHeight="1">
      <c r="A124" s="52" t="s">
        <v>105</v>
      </c>
      <c r="B124" s="35" t="s">
        <v>158</v>
      </c>
      <c r="C124" s="19" t="s">
        <v>71</v>
      </c>
      <c r="D124" s="19" t="s">
        <v>20</v>
      </c>
      <c r="E124" s="19" t="s">
        <v>57</v>
      </c>
      <c r="F124" s="19"/>
      <c r="G124" s="16">
        <f>G125</f>
        <v>46210</v>
      </c>
      <c r="H124" s="16">
        <f t="shared" si="44"/>
        <v>50000</v>
      </c>
      <c r="I124" s="16">
        <f t="shared" si="44"/>
        <v>50000</v>
      </c>
    </row>
    <row r="125" spans="1:9" ht="49.5" customHeight="1">
      <c r="A125" s="36" t="s">
        <v>58</v>
      </c>
      <c r="B125" s="34" t="s">
        <v>158</v>
      </c>
      <c r="C125" s="19" t="s">
        <v>71</v>
      </c>
      <c r="D125" s="19" t="s">
        <v>20</v>
      </c>
      <c r="E125" s="19" t="s">
        <v>59</v>
      </c>
      <c r="F125" s="19"/>
      <c r="G125" s="16">
        <f>G126</f>
        <v>46210</v>
      </c>
      <c r="H125" s="16">
        <f t="shared" si="44"/>
        <v>50000</v>
      </c>
      <c r="I125" s="16">
        <f t="shared" si="44"/>
        <v>50000</v>
      </c>
    </row>
    <row r="126" spans="1:9" ht="42.75" customHeight="1">
      <c r="A126" s="52" t="s">
        <v>108</v>
      </c>
      <c r="B126" s="35" t="s">
        <v>158</v>
      </c>
      <c r="C126" s="19" t="s">
        <v>71</v>
      </c>
      <c r="D126" s="19" t="s">
        <v>20</v>
      </c>
      <c r="E126" s="19" t="s">
        <v>109</v>
      </c>
      <c r="F126" s="19"/>
      <c r="G126" s="16">
        <f>G127</f>
        <v>46210</v>
      </c>
      <c r="H126" s="16">
        <f t="shared" si="44"/>
        <v>50000</v>
      </c>
      <c r="I126" s="16">
        <f t="shared" si="44"/>
        <v>50000</v>
      </c>
    </row>
    <row r="127" spans="1:9" ht="48.75" customHeight="1">
      <c r="A127" s="52" t="s">
        <v>37</v>
      </c>
      <c r="B127" s="34" t="s">
        <v>158</v>
      </c>
      <c r="C127" s="19" t="s">
        <v>71</v>
      </c>
      <c r="D127" s="19" t="s">
        <v>20</v>
      </c>
      <c r="E127" s="19" t="s">
        <v>109</v>
      </c>
      <c r="F127" s="19" t="s">
        <v>38</v>
      </c>
      <c r="G127" s="75">
        <v>46210</v>
      </c>
      <c r="H127" s="21">
        <v>50000</v>
      </c>
      <c r="I127" s="21">
        <v>50000</v>
      </c>
    </row>
  </sheetData>
  <mergeCells count="3">
    <mergeCell ref="A4:I4"/>
    <mergeCell ref="E3:I3"/>
    <mergeCell ref="G2:I2"/>
  </mergeCells>
  <pageMargins left="0.70866141732283472" right="0.11811023622047245" top="0.15748031496062992" bottom="0.19685039370078741" header="0.31496062992125984" footer="0.31496062992125984"/>
  <pageSetup paperSize="9" scale="62" orientation="portrait"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2024-06-04T11:04:16Z</dcterms:modified>
</cp:coreProperties>
</file>